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ajo\Desktop\QSR\Revision\"/>
    </mc:Choice>
  </mc:AlternateContent>
  <bookViews>
    <workbookView xWindow="0" yWindow="4800" windowWidth="20520" windowHeight="8978"/>
  </bookViews>
  <sheets>
    <sheet name="Supp. info., Fig. 8" sheetId="1" r:id="rId1"/>
    <sheet name="Supp. info., Fig. 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4" i="2" l="1"/>
  <c r="P27" i="2" l="1"/>
  <c r="I21" i="2"/>
  <c r="X41" i="1" l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T27" i="1" l="1"/>
  <c r="T26" i="1"/>
  <c r="T25" i="1"/>
  <c r="T24" i="1"/>
  <c r="T23" i="1"/>
  <c r="T22" i="1"/>
  <c r="T21" i="1"/>
  <c r="T20" i="1"/>
  <c r="T1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I19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</calcChain>
</file>

<file path=xl/sharedStrings.xml><?xml version="1.0" encoding="utf-8"?>
<sst xmlns="http://schemas.openxmlformats.org/spreadsheetml/2006/main" count="145" uniqueCount="89">
  <si>
    <t>Height</t>
  </si>
  <si>
    <r>
      <t>δ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 xml:space="preserve">O (‰) </t>
    </r>
  </si>
  <si>
    <t>Temp.</t>
  </si>
  <si>
    <t>(first four specimens from the left)</t>
  </si>
  <si>
    <t>(first specimen from the left)</t>
  </si>
  <si>
    <r>
      <rPr>
        <b/>
        <i/>
        <sz val="11"/>
        <color theme="1"/>
        <rFont val="Calibri"/>
        <family val="2"/>
        <scheme val="minor"/>
      </rPr>
      <t>Carolinapecten eboreus,</t>
    </r>
    <r>
      <rPr>
        <b/>
        <sz val="11"/>
        <color theme="1"/>
        <rFont val="Calibri"/>
        <family val="2"/>
        <scheme val="minor"/>
      </rPr>
      <t xml:space="preserve">Fig. 8B </t>
    </r>
  </si>
  <si>
    <r>
      <t>Carolinapecten eboreus</t>
    </r>
    <r>
      <rPr>
        <b/>
        <sz val="11"/>
        <color theme="1"/>
        <rFont val="Calibri"/>
        <family val="2"/>
        <scheme val="minor"/>
      </rPr>
      <t>,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Fig. 8D</t>
    </r>
  </si>
  <si>
    <r>
      <t>Aequipecten opercularis</t>
    </r>
    <r>
      <rPr>
        <b/>
        <sz val="11"/>
        <color theme="1"/>
        <rFont val="Calibri"/>
        <family val="2"/>
        <scheme val="minor"/>
      </rPr>
      <t>, Fig. 8C</t>
    </r>
  </si>
  <si>
    <r>
      <t>δ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= 0.00‰</t>
    </r>
  </si>
  <si>
    <r>
      <t>δ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= +1.00‰</t>
    </r>
  </si>
  <si>
    <r>
      <t>Aequipecten opercularis</t>
    </r>
    <r>
      <rPr>
        <b/>
        <sz val="11"/>
        <color theme="1"/>
        <rFont val="Calibri"/>
        <family val="2"/>
        <scheme val="minor"/>
      </rPr>
      <t>, Fig. 8E</t>
    </r>
  </si>
  <si>
    <t>(fourth specimen from the left)</t>
  </si>
  <si>
    <t>LPLI-MACP 2</t>
  </si>
  <si>
    <t>Height range</t>
  </si>
  <si>
    <t>Mean temp.</t>
  </si>
  <si>
    <t>A</t>
  </si>
  <si>
    <t>(mm)</t>
  </si>
  <si>
    <t>(‰)</t>
  </si>
  <si>
    <t>(°C)</t>
  </si>
  <si>
    <r>
      <t>Mean δ</t>
    </r>
    <r>
      <rPr>
        <vertAlign val="superscript"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shell</t>
    </r>
  </si>
  <si>
    <r>
      <t>Back-calc. δ</t>
    </r>
    <r>
      <rPr>
        <vertAlign val="superscript"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water</t>
    </r>
  </si>
  <si>
    <r>
      <t>Mean SE (δ</t>
    </r>
    <r>
      <rPr>
        <vertAlign val="superscript"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water</t>
    </r>
    <r>
      <rPr>
        <sz val="11"/>
        <color theme="1"/>
        <rFont val="Calibri"/>
        <family val="2"/>
      </rPr>
      <t>)</t>
    </r>
  </si>
  <si>
    <t>SE (mean temp.)</t>
  </si>
  <si>
    <t>Sample letter</t>
  </si>
  <si>
    <t>C</t>
  </si>
  <si>
    <t>E</t>
  </si>
  <si>
    <t>F</t>
  </si>
  <si>
    <r>
      <t>SE (δ</t>
    </r>
    <r>
      <rPr>
        <vertAlign val="superscript"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water</t>
    </r>
    <r>
      <rPr>
        <sz val="11"/>
        <color theme="1"/>
        <rFont val="Calibri"/>
        <family val="2"/>
      </rPr>
      <t>)</t>
    </r>
  </si>
  <si>
    <r>
      <t>SE (mean δ</t>
    </r>
    <r>
      <rPr>
        <vertAlign val="superscript"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shell</t>
    </r>
    <r>
      <rPr>
        <sz val="11"/>
        <color theme="1"/>
        <rFont val="Calibri"/>
        <family val="2"/>
      </rPr>
      <t>)</t>
    </r>
  </si>
  <si>
    <t>Replicate no.</t>
  </si>
  <si>
    <t>Specimen</t>
  </si>
  <si>
    <r>
      <t>Approx. SE (δ</t>
    </r>
    <r>
      <rPr>
        <vertAlign val="superscript"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shell</t>
    </r>
    <r>
      <rPr>
        <sz val="11"/>
        <color theme="1"/>
        <rFont val="Calibri"/>
        <family val="2"/>
      </rPr>
      <t>-temp.)</t>
    </r>
  </si>
  <si>
    <r>
      <t>47.1</t>
    </r>
    <r>
      <rPr>
        <sz val="11"/>
        <color theme="1"/>
        <rFont val="Calibri"/>
        <family val="2"/>
      </rPr>
      <t>‒52.7</t>
    </r>
  </si>
  <si>
    <r>
      <t>58.0</t>
    </r>
    <r>
      <rPr>
        <sz val="11"/>
        <color theme="1"/>
        <rFont val="Calibri"/>
        <family val="2"/>
      </rPr>
      <t>‒62.5</t>
    </r>
  </si>
  <si>
    <r>
      <t>24.5</t>
    </r>
    <r>
      <rPr>
        <sz val="11"/>
        <color theme="1"/>
        <rFont val="Calibri"/>
        <family val="2"/>
      </rPr>
      <t>‒</t>
    </r>
    <r>
      <rPr>
        <sz val="11"/>
        <color theme="1"/>
        <rFont val="Calibri"/>
        <family val="2"/>
        <scheme val="minor"/>
      </rPr>
      <t>31.0</t>
    </r>
  </si>
  <si>
    <r>
      <t>2.0</t>
    </r>
    <r>
      <rPr>
        <sz val="11"/>
        <color theme="1"/>
        <rFont val="Calibri"/>
        <family val="2"/>
      </rPr>
      <t>‒9.0</t>
    </r>
  </si>
  <si>
    <t>B</t>
  </si>
  <si>
    <t>D</t>
  </si>
  <si>
    <t>LPLI-MACP 4</t>
  </si>
  <si>
    <r>
      <t>Mean δ</t>
    </r>
    <r>
      <rPr>
        <vertAlign val="superscript"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water</t>
    </r>
  </si>
  <si>
    <t>Species</t>
  </si>
  <si>
    <t>Carolinapecten eboreus</t>
  </si>
  <si>
    <r>
      <t>2.5</t>
    </r>
    <r>
      <rPr>
        <sz val="11"/>
        <color theme="1"/>
        <rFont val="Calibri"/>
        <family val="2"/>
      </rPr>
      <t>‒</t>
    </r>
    <r>
      <rPr>
        <sz val="11"/>
        <color theme="1"/>
        <rFont val="Calibri"/>
        <family val="2"/>
        <scheme val="minor"/>
      </rPr>
      <t>9.5</t>
    </r>
  </si>
  <si>
    <r>
      <t>64.1</t>
    </r>
    <r>
      <rPr>
        <sz val="11"/>
        <color theme="1"/>
        <rFont val="Calibri"/>
        <family val="2"/>
      </rPr>
      <t>‒</t>
    </r>
    <r>
      <rPr>
        <sz val="11"/>
        <color theme="1"/>
        <rFont val="Calibri"/>
        <family val="2"/>
        <scheme val="minor"/>
      </rPr>
      <t>71.8</t>
    </r>
  </si>
  <si>
    <r>
      <t>16.0</t>
    </r>
    <r>
      <rPr>
        <sz val="11"/>
        <color theme="1"/>
        <rFont val="Calibri"/>
        <family val="2"/>
      </rPr>
      <t>‒</t>
    </r>
    <r>
      <rPr>
        <sz val="11"/>
        <color theme="1"/>
        <rFont val="Calibri"/>
        <family val="2"/>
        <scheme val="minor"/>
      </rPr>
      <t>24.0</t>
    </r>
  </si>
  <si>
    <r>
      <t>43.4</t>
    </r>
    <r>
      <rPr>
        <sz val="11"/>
        <color theme="1"/>
        <rFont val="Calibri"/>
        <family val="2"/>
      </rPr>
      <t>‒</t>
    </r>
    <r>
      <rPr>
        <sz val="11"/>
        <color theme="1"/>
        <rFont val="Calibri"/>
        <family val="2"/>
        <scheme val="minor"/>
      </rPr>
      <t>55.0</t>
    </r>
  </si>
  <si>
    <t>EPLI-MACP 2</t>
  </si>
  <si>
    <r>
      <t>5.5</t>
    </r>
    <r>
      <rPr>
        <sz val="11"/>
        <color theme="1"/>
        <rFont val="Calibri"/>
        <family val="2"/>
      </rPr>
      <t>‒</t>
    </r>
    <r>
      <rPr>
        <sz val="11"/>
        <color theme="1"/>
        <rFont val="Calibri"/>
        <family val="2"/>
        <scheme val="minor"/>
      </rPr>
      <t>23.0</t>
    </r>
  </si>
  <si>
    <r>
      <t>26.5</t>
    </r>
    <r>
      <rPr>
        <sz val="11"/>
        <color theme="1"/>
        <rFont val="Calibri"/>
        <family val="2"/>
      </rPr>
      <t>‒</t>
    </r>
    <r>
      <rPr>
        <sz val="11"/>
        <color theme="1"/>
        <rFont val="Calibri"/>
        <family val="2"/>
        <scheme val="minor"/>
      </rPr>
      <t>37.5</t>
    </r>
  </si>
  <si>
    <r>
      <t>56.0</t>
    </r>
    <r>
      <rPr>
        <sz val="11"/>
        <color theme="1"/>
        <rFont val="Calibri"/>
        <family val="2"/>
      </rPr>
      <t>‒</t>
    </r>
    <r>
      <rPr>
        <sz val="11"/>
        <color theme="1"/>
        <rFont val="Calibri"/>
        <family val="2"/>
        <scheme val="minor"/>
      </rPr>
      <t>65.0</t>
    </r>
  </si>
  <si>
    <r>
      <t>69.5</t>
    </r>
    <r>
      <rPr>
        <sz val="11"/>
        <color theme="1"/>
        <rFont val="Calibri"/>
        <family val="2"/>
      </rPr>
      <t>‒</t>
    </r>
    <r>
      <rPr>
        <sz val="11"/>
        <color theme="1"/>
        <rFont val="Calibri"/>
        <family val="2"/>
        <scheme val="minor"/>
      </rPr>
      <t>72.5</t>
    </r>
  </si>
  <si>
    <t>Placopecten clintonius</t>
  </si>
  <si>
    <t>VA2</t>
  </si>
  <si>
    <r>
      <t>4.0</t>
    </r>
    <r>
      <rPr>
        <sz val="11"/>
        <color theme="1"/>
        <rFont val="Calibri"/>
        <family val="2"/>
      </rPr>
      <t>‒</t>
    </r>
    <r>
      <rPr>
        <sz val="11"/>
        <color theme="1"/>
        <rFont val="Calibri"/>
        <family val="2"/>
        <scheme val="minor"/>
      </rPr>
      <t>15.5</t>
    </r>
  </si>
  <si>
    <r>
      <t>19.5</t>
    </r>
    <r>
      <rPr>
        <sz val="11"/>
        <color theme="1"/>
        <rFont val="Calibri"/>
        <family val="2"/>
      </rPr>
      <t>‒</t>
    </r>
    <r>
      <rPr>
        <sz val="11"/>
        <color theme="1"/>
        <rFont val="Calibri"/>
        <family val="2"/>
        <scheme val="minor"/>
      </rPr>
      <t>27.0</t>
    </r>
  </si>
  <si>
    <r>
      <t>41.8</t>
    </r>
    <r>
      <rPr>
        <sz val="11"/>
        <color theme="1"/>
        <rFont val="Calibri"/>
        <family val="2"/>
      </rPr>
      <t>‒</t>
    </r>
    <r>
      <rPr>
        <sz val="11"/>
        <color theme="1"/>
        <rFont val="Calibri"/>
        <family val="2"/>
        <scheme val="minor"/>
      </rPr>
      <t>48.0</t>
    </r>
  </si>
  <si>
    <r>
      <t>64.0</t>
    </r>
    <r>
      <rPr>
        <sz val="11"/>
        <color theme="1"/>
        <rFont val="Calibri"/>
        <family val="2"/>
      </rPr>
      <t>‒</t>
    </r>
    <r>
      <rPr>
        <sz val="11"/>
        <color theme="1"/>
        <rFont val="Calibri"/>
        <family val="2"/>
        <scheme val="minor"/>
      </rPr>
      <t>69.0</t>
    </r>
  </si>
  <si>
    <t>(VMNH 99341)</t>
  </si>
  <si>
    <t>(VMNH 99343)</t>
  </si>
  <si>
    <t>(VMNH 99340)</t>
  </si>
  <si>
    <t>(VMNH 93625)</t>
  </si>
  <si>
    <t>IRSNB Invert-29710-0070</t>
  </si>
  <si>
    <t>MPUM 13024 (ACG200-20)</t>
  </si>
  <si>
    <t>VMNH 211609</t>
  </si>
  <si>
    <t>VMNH 211610</t>
  </si>
  <si>
    <t>VMNH 211608</t>
  </si>
  <si>
    <t>UF 304752</t>
  </si>
  <si>
    <t>UF 182241</t>
  </si>
  <si>
    <t>IRSNB = Royal Belgian Institute of Natural Sciences, Brussels</t>
  </si>
  <si>
    <t>VMNH = Virginia Museum of Natural History, Martinsville</t>
  </si>
  <si>
    <t>UF = Florida Museum of Natural History, University of Florida, Gainesville</t>
  </si>
  <si>
    <t>Height is from the origin of growth</t>
  </si>
  <si>
    <t xml:space="preserve">Temperature data for additional specimens represented in Fig. 8 (data for all others from the works cited in the caption)  </t>
  </si>
  <si>
    <t>SE = standard error</t>
  </si>
  <si>
    <r>
      <t>Δ</t>
    </r>
    <r>
      <rPr>
        <b/>
        <vertAlign val="subscript"/>
        <sz val="11"/>
        <color theme="1"/>
        <rFont val="Calibri"/>
        <family val="2"/>
      </rPr>
      <t>47</t>
    </r>
    <r>
      <rPr>
        <b/>
        <sz val="11"/>
        <color theme="1"/>
        <rFont val="Calibri"/>
        <family val="2"/>
      </rPr>
      <t>-temperature data, back-calculated water δ</t>
    </r>
    <r>
      <rPr>
        <b/>
        <vertAlign val="superscript"/>
        <sz val="11"/>
        <color theme="1"/>
        <rFont val="Calibri"/>
        <family val="2"/>
      </rPr>
      <t>18</t>
    </r>
    <r>
      <rPr>
        <b/>
        <sz val="11"/>
        <color theme="1"/>
        <rFont val="Calibri"/>
        <family val="2"/>
      </rPr>
      <t>O (δ</t>
    </r>
    <r>
      <rPr>
        <b/>
        <vertAlign val="superscript"/>
        <sz val="11"/>
        <color theme="1"/>
        <rFont val="Calibri"/>
        <family val="2"/>
      </rPr>
      <t>18</t>
    </r>
    <r>
      <rPr>
        <b/>
        <sz val="11"/>
        <color theme="1"/>
        <rFont val="Calibri"/>
        <family val="2"/>
      </rPr>
      <t>O</t>
    </r>
    <r>
      <rPr>
        <b/>
        <vertAlign val="subscript"/>
        <sz val="11"/>
        <color theme="1"/>
        <rFont val="Calibri"/>
        <family val="2"/>
      </rPr>
      <t>water</t>
    </r>
    <r>
      <rPr>
        <b/>
        <sz val="11"/>
        <color theme="1"/>
        <rFont val="Calibri"/>
        <family val="2"/>
      </rPr>
      <t>) values, and uncertainty statistics for the specimens represented in Fig. 9</t>
    </r>
  </si>
  <si>
    <r>
      <t>Δ</t>
    </r>
    <r>
      <rPr>
        <vertAlign val="subscript"/>
        <sz val="11"/>
        <color theme="1"/>
        <rFont val="Calibri"/>
        <family val="2"/>
      </rPr>
      <t>47-RFAC</t>
    </r>
  </si>
  <si>
    <t>Nu</t>
  </si>
  <si>
    <t>MAT</t>
  </si>
  <si>
    <t>Instrument</t>
  </si>
  <si>
    <r>
      <rPr>
        <sz val="11"/>
        <color theme="1"/>
        <rFont val="Calibri"/>
        <family val="2"/>
      </rPr>
      <t>Δ</t>
    </r>
    <r>
      <rPr>
        <vertAlign val="subscript"/>
        <sz val="11"/>
        <color theme="1"/>
        <rFont val="Calibri"/>
        <family val="2"/>
      </rPr>
      <t>47</t>
    </r>
    <r>
      <rPr>
        <sz val="11"/>
        <color theme="1"/>
        <rFont val="Calibri"/>
        <family val="2"/>
      </rPr>
      <t xml:space="preserve"> a</t>
    </r>
    <r>
      <rPr>
        <sz val="11"/>
        <color theme="1"/>
        <rFont val="Calibri"/>
        <family val="2"/>
        <scheme val="minor"/>
      </rPr>
      <t xml:space="preserve">nalysis conducted by Sierra Petersen and Ian Winkelstern at the University of Michigan Stable Isotope Laboratory, using either a Thermo Scientific MAT 253 (MAT) or a Nu Instruments Perspective (Nu) isotope ratio mass spectrometer. </t>
    </r>
  </si>
  <si>
    <t xml:space="preserve">Procedures involved with use of the former instrument described in Defliese et al. (2015) and Petersen et al. (2016); those involved with use of the latter instrument described in Jones et al. (2022) and O'Hora et al. (2022) </t>
  </si>
  <si>
    <t>Procedures involved in analysis described in Johnson et al. (2022)</t>
  </si>
  <si>
    <t>MPUM = Museo di Paleontologia dell'Università di Milano (ACG-200-20 is the field number of the specimen, from the ACG-200 sample of bivalve shells collected at 174 m in the Arda River section (see Crippa et al., 2016)</t>
  </si>
  <si>
    <t>Temperatures calculated with the equation of O'Neil et al. (1969). Highest and lowest temperatures for each specimen shown in red and blue, respectively.</t>
  </si>
  <si>
    <t>Analysis conducted by Kotryna Savickaite and Savannah Worne at the stable isotope facility, British Geological Survey, Keyworth, using an Isoprime isotope ratio mass spectrometer</t>
  </si>
  <si>
    <t>Temperatures calculated using Equation (1) of Petersen et al. (2019)</t>
  </si>
  <si>
    <r>
      <t xml:space="preserve">Statistics for shell </t>
    </r>
    <r>
      <rPr>
        <sz val="11"/>
        <color theme="1"/>
        <rFont val="Calibri"/>
        <family val="2"/>
      </rPr>
      <t>δ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 (</t>
    </r>
    <r>
      <rPr>
        <sz val="11"/>
        <color theme="1"/>
        <rFont val="Calibri"/>
        <family val="2"/>
      </rPr>
      <t>δ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shell</t>
    </r>
    <r>
      <rPr>
        <sz val="11"/>
        <color theme="1"/>
        <rFont val="Calibri"/>
        <family val="2"/>
        <scheme val="minor"/>
      </rPr>
      <t>) derive from raw data in Johnson et al. (2017, 2019)</t>
    </r>
  </si>
  <si>
    <t>RFAC = reference frame acid corrected (see Petersen et al., 2019)</t>
  </si>
  <si>
    <r>
      <t>Water δ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 (δ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water</t>
    </r>
    <r>
      <rPr>
        <sz val="11"/>
        <color theme="1"/>
        <rFont val="Calibri"/>
        <family val="2"/>
        <scheme val="minor"/>
      </rPr>
      <t>) values are as for other specimens represented in the relevant part of Figure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</si>
</sst>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+0.00;\-0.00;0.00"/>
    <numFmt numFmtId="165" formatCode="\+0.0000;\-0.0000;0.000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2" fontId="0" fillId="0" borderId="0" xfId="0" applyNumberFormat="1"/>
    <xf numFmtId="2" fontId="0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0" xfId="0" applyNumberFormat="1" applyFont="1" applyAlignment="1">
      <alignment horizontal="center"/>
    </xf>
    <xf numFmtId="164" fontId="0" fillId="0" borderId="7" xfId="0" applyNumberFormat="1" applyBorder="1" applyAlignment="1">
      <alignment horizontal="center"/>
    </xf>
    <xf numFmtId="2" fontId="2" fillId="0" borderId="0" xfId="0" applyNumberFormat="1" applyFont="1"/>
    <xf numFmtId="0" fontId="4" fillId="0" borderId="0" xfId="0" applyFont="1" applyAlignment="1">
      <alignment horizontal="center"/>
    </xf>
    <xf numFmtId="164" fontId="3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2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0" xfId="0" applyFont="1"/>
    <xf numFmtId="0" fontId="12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tabSelected="1" workbookViewId="0">
      <selection activeCell="I3" sqref="I3"/>
    </sheetView>
  </sheetViews>
  <sheetFormatPr defaultRowHeight="14.25" x14ac:dyDescent="0.45"/>
  <sheetData>
    <row r="1" spans="1:24" x14ac:dyDescent="0.45">
      <c r="A1" s="51" t="s">
        <v>72</v>
      </c>
    </row>
    <row r="2" spans="1:24" x14ac:dyDescent="0.45">
      <c r="A2" s="51"/>
    </row>
    <row r="3" spans="1:24" x14ac:dyDescent="0.45">
      <c r="A3" t="s">
        <v>68</v>
      </c>
    </row>
    <row r="4" spans="1:24" x14ac:dyDescent="0.45">
      <c r="A4" t="s">
        <v>82</v>
      </c>
    </row>
    <row r="5" spans="1:24" x14ac:dyDescent="0.45">
      <c r="A5" t="s">
        <v>70</v>
      </c>
    </row>
    <row r="6" spans="1:24" x14ac:dyDescent="0.45">
      <c r="A6" t="s">
        <v>69</v>
      </c>
    </row>
    <row r="8" spans="1:24" x14ac:dyDescent="0.45">
      <c r="A8" t="s">
        <v>84</v>
      </c>
    </row>
    <row r="9" spans="1:24" x14ac:dyDescent="0.45">
      <c r="A9" t="s">
        <v>81</v>
      </c>
    </row>
    <row r="10" spans="1:24" x14ac:dyDescent="0.45">
      <c r="A10" t="s">
        <v>83</v>
      </c>
    </row>
    <row r="11" spans="1:24" x14ac:dyDescent="0.45">
      <c r="A11" t="s">
        <v>71</v>
      </c>
    </row>
    <row r="12" spans="1:24" ht="16.5" x14ac:dyDescent="0.55000000000000004">
      <c r="A12" t="s">
        <v>88</v>
      </c>
    </row>
    <row r="13" spans="1:24" ht="14.65" thickBot="1" x14ac:dyDescent="0.5"/>
    <row r="14" spans="1:24" x14ac:dyDescent="0.45">
      <c r="A14" s="67" t="s">
        <v>5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9"/>
      <c r="N14" s="55" t="s">
        <v>6</v>
      </c>
      <c r="O14" s="56"/>
      <c r="P14" s="57"/>
      <c r="R14" s="55" t="s">
        <v>7</v>
      </c>
      <c r="S14" s="56"/>
      <c r="T14" s="57"/>
      <c r="V14" s="55" t="s">
        <v>10</v>
      </c>
      <c r="W14" s="56"/>
      <c r="X14" s="57"/>
    </row>
    <row r="15" spans="1:24" x14ac:dyDescent="0.45">
      <c r="A15" s="64" t="s">
        <v>3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6"/>
      <c r="N15" s="64" t="s">
        <v>4</v>
      </c>
      <c r="O15" s="59"/>
      <c r="P15" s="60"/>
      <c r="R15" s="5"/>
      <c r="S15" s="6"/>
      <c r="T15" s="7"/>
      <c r="V15" s="64" t="s">
        <v>11</v>
      </c>
      <c r="W15" s="59"/>
      <c r="X15" s="60"/>
    </row>
    <row r="16" spans="1:24" ht="16.899999999999999" thickBot="1" x14ac:dyDescent="0.6">
      <c r="A16" s="58" t="s">
        <v>8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60"/>
      <c r="N16" s="58" t="s">
        <v>8</v>
      </c>
      <c r="O16" s="59"/>
      <c r="P16" s="60"/>
      <c r="R16" s="58" t="s">
        <v>9</v>
      </c>
      <c r="S16" s="59"/>
      <c r="T16" s="60"/>
      <c r="V16" s="58" t="s">
        <v>8</v>
      </c>
      <c r="W16" s="59"/>
      <c r="X16" s="60"/>
    </row>
    <row r="17" spans="1:24" x14ac:dyDescent="0.45">
      <c r="A17" s="61" t="s">
        <v>63</v>
      </c>
      <c r="B17" s="62"/>
      <c r="C17" s="63"/>
      <c r="D17" s="61" t="s">
        <v>64</v>
      </c>
      <c r="E17" s="62"/>
      <c r="F17" s="62"/>
      <c r="G17" s="61" t="s">
        <v>65</v>
      </c>
      <c r="H17" s="62"/>
      <c r="I17" s="63"/>
      <c r="J17" s="61" t="s">
        <v>66</v>
      </c>
      <c r="K17" s="62"/>
      <c r="L17" s="63"/>
      <c r="N17" s="61" t="s">
        <v>67</v>
      </c>
      <c r="O17" s="62"/>
      <c r="P17" s="63"/>
      <c r="R17" s="61" t="s">
        <v>62</v>
      </c>
      <c r="S17" s="62"/>
      <c r="T17" s="63"/>
      <c r="V17" s="61" t="s">
        <v>61</v>
      </c>
      <c r="W17" s="62"/>
      <c r="X17" s="63"/>
    </row>
    <row r="18" spans="1:24" ht="15.75" x14ac:dyDescent="0.45">
      <c r="A18" s="8" t="s">
        <v>0</v>
      </c>
      <c r="B18" s="9" t="s">
        <v>1</v>
      </c>
      <c r="C18" s="10" t="s">
        <v>2</v>
      </c>
      <c r="D18" s="8" t="s">
        <v>0</v>
      </c>
      <c r="E18" s="9" t="s">
        <v>1</v>
      </c>
      <c r="F18" s="9" t="s">
        <v>2</v>
      </c>
      <c r="G18" s="8" t="s">
        <v>0</v>
      </c>
      <c r="H18" s="9" t="s">
        <v>1</v>
      </c>
      <c r="I18" s="10" t="s">
        <v>2</v>
      </c>
      <c r="J18" s="8" t="s">
        <v>0</v>
      </c>
      <c r="K18" s="9" t="s">
        <v>1</v>
      </c>
      <c r="L18" s="10" t="s">
        <v>2</v>
      </c>
      <c r="N18" s="8" t="s">
        <v>0</v>
      </c>
      <c r="O18" s="9" t="s">
        <v>1</v>
      </c>
      <c r="P18" s="10" t="s">
        <v>2</v>
      </c>
      <c r="R18" s="8" t="s">
        <v>0</v>
      </c>
      <c r="S18" s="9" t="s">
        <v>1</v>
      </c>
      <c r="T18" s="10" t="s">
        <v>2</v>
      </c>
      <c r="V18" s="8" t="s">
        <v>0</v>
      </c>
      <c r="W18" s="9" t="s">
        <v>1</v>
      </c>
      <c r="X18" s="10" t="s">
        <v>2</v>
      </c>
    </row>
    <row r="19" spans="1:24" x14ac:dyDescent="0.45">
      <c r="A19" s="11">
        <v>0.76</v>
      </c>
      <c r="B19" s="12">
        <v>0.23237463822522386</v>
      </c>
      <c r="C19" s="13">
        <f>16.9-4.38*(B19-(0-0.27))+0.1*POWER((B19-(0-0.27)),2)</f>
        <v>14.724837112286709</v>
      </c>
      <c r="D19" s="14">
        <v>3.44</v>
      </c>
      <c r="E19" s="12">
        <v>0.3777612646659918</v>
      </c>
      <c r="F19" s="15">
        <f>16.9-4.38*(E19-(0-0.27))+0.1*POWER((E19-(0-0.27)),2)</f>
        <v>14.104765126363123</v>
      </c>
      <c r="G19" s="14">
        <v>0.77555200000000002</v>
      </c>
      <c r="H19" s="16">
        <v>0.27899599713350653</v>
      </c>
      <c r="I19" s="13">
        <f>16.9-4.38*(H19-(0-0.27))+0.1*POWER((H19-(0-0.27)),2)</f>
        <v>14.525537193042101</v>
      </c>
      <c r="J19" s="11">
        <v>1.63</v>
      </c>
      <c r="K19" s="17">
        <v>2.1175301308852532</v>
      </c>
      <c r="L19" s="18">
        <f>16.9-4.38*(K19-(0-0.27))+0.1*POWER((K19-(0-0.27)),2)</f>
        <v>7.0126480393110855</v>
      </c>
      <c r="N19" s="11">
        <v>2.0699999999999998</v>
      </c>
      <c r="O19" s="38">
        <v>1.001423678396536</v>
      </c>
      <c r="P19" s="13">
        <f>16.9-4.38*(O19-(0-0.27))+0.1*POWER((O19-(0-0.27)),2)</f>
        <v>11.492816105621909</v>
      </c>
      <c r="R19" s="14">
        <v>2.92</v>
      </c>
      <c r="S19" s="16">
        <v>2.7972712510000002</v>
      </c>
      <c r="T19" s="21">
        <f>16.9-4.38*(S19-(1-0.27))+0.1*POWER((S19-(1-0.27)),2)</f>
        <v>8.2727129631411085</v>
      </c>
      <c r="V19" s="41">
        <v>1.6457580000000001</v>
      </c>
      <c r="W19" s="42">
        <v>-0.49551191156569985</v>
      </c>
      <c r="X19" s="19">
        <f>16.9-4.38*(W19-(-0.27))+0.1*POWER((W19-(-0.27)),2)</f>
        <v>17.892827734883564</v>
      </c>
    </row>
    <row r="20" spans="1:24" x14ac:dyDescent="0.45">
      <c r="A20" s="11">
        <v>2.25</v>
      </c>
      <c r="B20" s="12">
        <v>8.2764970268044635E-2</v>
      </c>
      <c r="C20" s="13">
        <f t="shared" ref="C20:C55" si="0">16.9-4.38*(B20-(0-0.27))+0.1*POWER((B20-(0-0.27)),2)</f>
        <v>15.367333742650784</v>
      </c>
      <c r="D20" s="14">
        <v>7</v>
      </c>
      <c r="E20" s="12">
        <v>4.6951085231057732E-2</v>
      </c>
      <c r="F20" s="15">
        <f t="shared" ref="F20:F51" si="1">16.9-4.38*(E20-(0-0.27))+0.1*POWER((E20-(0-0.27)),2)</f>
        <v>15.521800045730881</v>
      </c>
      <c r="G20" s="14">
        <v>3.9308800000000002</v>
      </c>
      <c r="H20" s="16">
        <v>-0.35889025048766143</v>
      </c>
      <c r="I20" s="13">
        <f t="shared" ref="I20:I57" si="2">16.9-4.38*(H20-(0-0.27))+0.1*POWER((H20-(0-0.27)),2)</f>
        <v>17.290129444799131</v>
      </c>
      <c r="J20" s="11">
        <v>4.8899999999999997</v>
      </c>
      <c r="K20" s="17">
        <v>1.4195062960764346</v>
      </c>
      <c r="L20" s="18">
        <f t="shared" ref="L20:L31" si="3">16.9-4.38*(K20-(0-0.27))+0.1*POWER((K20-(0-0.27)),2)</f>
        <v>9.7854055756334066</v>
      </c>
      <c r="N20" s="11">
        <v>5.55</v>
      </c>
      <c r="O20" s="38">
        <v>0.10611335235789361</v>
      </c>
      <c r="P20" s="13">
        <f t="shared" ref="P20:P58" si="4">16.9-4.38*(O20-(0-0.27))+0.1*POWER((O20-(0-0.27)),2)</f>
        <v>15.266769642054616</v>
      </c>
      <c r="R20" s="14">
        <v>6.2650000000000006</v>
      </c>
      <c r="S20" s="16">
        <v>2.4902325580000002</v>
      </c>
      <c r="T20" s="13">
        <f t="shared" ref="T20:T27" si="5">16.9-4.38*(S20-(1-0.27))+0.1*POWER((S20-(1-0.27)),2)</f>
        <v>9.500023261784321</v>
      </c>
      <c r="V20" s="41">
        <v>2.854679</v>
      </c>
      <c r="W20" s="42">
        <v>4.1102755609017549E-2</v>
      </c>
      <c r="X20" s="13">
        <f t="shared" ref="X20:X41" si="6">16.9-4.38*(W20-(-0.27))+0.1*POWER((W20-(-0.27)),2)</f>
        <v>15.547048422887253</v>
      </c>
    </row>
    <row r="21" spans="1:24" x14ac:dyDescent="0.45">
      <c r="A21" s="11">
        <v>5.71</v>
      </c>
      <c r="B21" s="12">
        <v>1.5601087559389271E-3</v>
      </c>
      <c r="C21" s="13">
        <f t="shared" si="0"/>
        <v>15.71794121291574</v>
      </c>
      <c r="D21" s="14">
        <v>11.22</v>
      </c>
      <c r="E21" s="12">
        <v>-0.53058151009634003</v>
      </c>
      <c r="F21" s="15">
        <f t="shared" si="1"/>
        <v>18.04813728656238</v>
      </c>
      <c r="G21" s="14">
        <v>6.7674880000000002</v>
      </c>
      <c r="H21" s="16">
        <v>-0.4582040818833093</v>
      </c>
      <c r="I21" s="13">
        <f t="shared" si="2"/>
        <v>17.727875956292646</v>
      </c>
      <c r="J21" s="11">
        <v>8.81</v>
      </c>
      <c r="K21" s="17">
        <v>1.4701309973872334</v>
      </c>
      <c r="L21" s="18">
        <f t="shared" si="3"/>
        <v>9.5810318202507059</v>
      </c>
      <c r="N21" s="11">
        <v>8.93</v>
      </c>
      <c r="O21" s="38">
        <v>0.55643221093965789</v>
      </c>
      <c r="P21" s="13">
        <f t="shared" si="4"/>
        <v>13.348525936012159</v>
      </c>
      <c r="R21" s="14">
        <v>8.9450000000000003</v>
      </c>
      <c r="S21" s="16">
        <v>2.5093041450000002</v>
      </c>
      <c r="T21" s="13">
        <f t="shared" si="5"/>
        <v>9.4232401689414154</v>
      </c>
      <c r="V21" s="41">
        <v>4.3582109999999998</v>
      </c>
      <c r="W21" s="42">
        <v>0.17742200977284028</v>
      </c>
      <c r="X21" s="13">
        <f t="shared" si="6"/>
        <v>14.960310242677876</v>
      </c>
    </row>
    <row r="22" spans="1:24" x14ac:dyDescent="0.45">
      <c r="A22" s="11">
        <v>11.05</v>
      </c>
      <c r="B22" s="12">
        <v>-0.47369188034087983</v>
      </c>
      <c r="C22" s="13">
        <f t="shared" si="0"/>
        <v>17.796319474104731</v>
      </c>
      <c r="D22" s="14">
        <v>15.68</v>
      </c>
      <c r="E22" s="12">
        <v>-1.4125357048936849</v>
      </c>
      <c r="F22" s="15">
        <f t="shared" si="1"/>
        <v>22.03484517113003</v>
      </c>
      <c r="G22" s="14">
        <v>10.432768000000001</v>
      </c>
      <c r="H22" s="16">
        <v>-0.68712078199109783</v>
      </c>
      <c r="I22" s="13">
        <f t="shared" si="2"/>
        <v>18.744387999797894</v>
      </c>
      <c r="J22" s="11">
        <v>12.19</v>
      </c>
      <c r="K22" s="17">
        <v>1.6475515982594258</v>
      </c>
      <c r="L22" s="18">
        <f t="shared" si="3"/>
        <v>8.8688244128224412</v>
      </c>
      <c r="N22" s="11">
        <v>12.79</v>
      </c>
      <c r="O22" s="38">
        <v>-6.8938917237366878E-2</v>
      </c>
      <c r="P22" s="13">
        <f t="shared" si="4"/>
        <v>16.023395013399831</v>
      </c>
      <c r="R22" s="14">
        <v>15.54</v>
      </c>
      <c r="S22" s="16">
        <v>2.1015463159999999</v>
      </c>
      <c r="T22" s="13">
        <f t="shared" si="5"/>
        <v>11.080741065613315</v>
      </c>
      <c r="V22" s="41">
        <v>6.4408060000000003</v>
      </c>
      <c r="W22" s="42">
        <v>0.33332238120897273</v>
      </c>
      <c r="X22" s="13">
        <f t="shared" si="6"/>
        <v>14.293847759871465</v>
      </c>
    </row>
    <row r="23" spans="1:24" x14ac:dyDescent="0.45">
      <c r="A23" s="11">
        <v>15.46</v>
      </c>
      <c r="B23" s="12">
        <v>-0.52220139923338138</v>
      </c>
      <c r="C23" s="13">
        <f t="shared" si="0"/>
        <v>18.011002683219736</v>
      </c>
      <c r="D23" s="14">
        <v>20.010000000000002</v>
      </c>
      <c r="E23" s="12">
        <v>-1.3847505309490771</v>
      </c>
      <c r="F23" s="15">
        <f t="shared" si="1"/>
        <v>21.906874200182081</v>
      </c>
      <c r="G23" s="14">
        <v>13.662464</v>
      </c>
      <c r="H23" s="16">
        <v>-0.79410344539212474</v>
      </c>
      <c r="I23" s="19">
        <f t="shared" si="2"/>
        <v>19.223041532964693</v>
      </c>
      <c r="J23" s="11">
        <v>16.170000000000002</v>
      </c>
      <c r="K23" s="17">
        <v>1.3460658661401401</v>
      </c>
      <c r="L23" s="18">
        <f t="shared" si="3"/>
        <v>10.082798394676512</v>
      </c>
      <c r="N23" s="11">
        <v>17.21</v>
      </c>
      <c r="O23" s="38">
        <v>-0.1437487603953343</v>
      </c>
      <c r="P23" s="13">
        <f t="shared" si="4"/>
        <v>16.348613508081733</v>
      </c>
      <c r="R23" s="14">
        <v>17.059999999999999</v>
      </c>
      <c r="S23" s="16">
        <v>1.8674233389999999</v>
      </c>
      <c r="T23" s="13">
        <f t="shared" si="5"/>
        <v>12.047458960390191</v>
      </c>
      <c r="V23" s="41">
        <v>11.957143</v>
      </c>
      <c r="W23" s="42">
        <v>0.69329614179923738</v>
      </c>
      <c r="X23" s="13">
        <f t="shared" si="6"/>
        <v>12.773556844599868</v>
      </c>
    </row>
    <row r="24" spans="1:24" x14ac:dyDescent="0.45">
      <c r="A24" s="11">
        <v>19.489999999999998</v>
      </c>
      <c r="B24" s="12">
        <v>-0.65202094150856738</v>
      </c>
      <c r="C24" s="19">
        <f t="shared" si="0"/>
        <v>18.587845723782632</v>
      </c>
      <c r="D24" s="14">
        <v>23.98</v>
      </c>
      <c r="E24" s="12">
        <v>-1.9113429261918782</v>
      </c>
      <c r="F24" s="20">
        <f t="shared" si="1"/>
        <v>24.358482676856436</v>
      </c>
      <c r="G24" s="14">
        <v>18.931968000000001</v>
      </c>
      <c r="H24" s="16">
        <v>-0.54541184472736859</v>
      </c>
      <c r="I24" s="13">
        <f t="shared" si="2"/>
        <v>18.113889048327486</v>
      </c>
      <c r="J24" s="11">
        <v>21.12</v>
      </c>
      <c r="K24" s="17">
        <v>0.86562431371668647</v>
      </c>
      <c r="L24" s="18">
        <f t="shared" si="3"/>
        <v>12.054929764111362</v>
      </c>
      <c r="N24" s="11">
        <v>21.54</v>
      </c>
      <c r="O24" s="38">
        <v>2.8027192971112294E-2</v>
      </c>
      <c r="P24" s="13">
        <f t="shared" si="4"/>
        <v>15.60352291556155</v>
      </c>
      <c r="R24" s="14">
        <v>19.28</v>
      </c>
      <c r="S24" s="16">
        <v>1.9849187740000001</v>
      </c>
      <c r="T24" s="13">
        <f t="shared" si="5"/>
        <v>11.560937882813764</v>
      </c>
      <c r="V24" s="41">
        <v>15.522952</v>
      </c>
      <c r="W24" s="42">
        <v>1.4240200912821592</v>
      </c>
      <c r="X24" s="13">
        <f t="shared" si="6"/>
        <v>9.7671624071509022</v>
      </c>
    </row>
    <row r="25" spans="1:24" x14ac:dyDescent="0.45">
      <c r="A25" s="11">
        <v>23.38</v>
      </c>
      <c r="B25" s="12">
        <v>-0.28640466360729988</v>
      </c>
      <c r="C25" s="13">
        <f t="shared" si="0"/>
        <v>16.97187933789878</v>
      </c>
      <c r="D25" s="14">
        <v>27.22</v>
      </c>
      <c r="E25" s="12">
        <v>-1.1049338908234176</v>
      </c>
      <c r="F25" s="15">
        <f t="shared" si="1"/>
        <v>20.62672190201112</v>
      </c>
      <c r="G25" s="14">
        <v>22.73536</v>
      </c>
      <c r="H25" s="16">
        <v>-0.2647529516235636</v>
      </c>
      <c r="I25" s="13">
        <f t="shared" si="2"/>
        <v>16.877020681262874</v>
      </c>
      <c r="J25" s="11">
        <v>25.93</v>
      </c>
      <c r="K25" s="17">
        <v>1.3043830688718816</v>
      </c>
      <c r="L25" s="18">
        <f t="shared" si="3"/>
        <v>10.252070363096202</v>
      </c>
      <c r="N25" s="11">
        <v>25.81</v>
      </c>
      <c r="O25" s="38">
        <v>-5.1130999061000944E-2</v>
      </c>
      <c r="P25" s="13">
        <f t="shared" si="4"/>
        <v>15.946144139844387</v>
      </c>
      <c r="R25" s="14">
        <v>21.925000000000001</v>
      </c>
      <c r="S25" s="16">
        <v>2.0225842869999999</v>
      </c>
      <c r="T25" s="13">
        <f t="shared" si="5"/>
        <v>11.405558236839928</v>
      </c>
      <c r="V25" s="41">
        <v>18.783991</v>
      </c>
      <c r="W25" s="42">
        <v>1.8284643401468657</v>
      </c>
      <c r="X25" s="13">
        <f t="shared" si="6"/>
        <v>8.1490814488435284</v>
      </c>
    </row>
    <row r="26" spans="1:24" x14ac:dyDescent="0.45">
      <c r="A26" s="11">
        <v>28.23</v>
      </c>
      <c r="B26" s="12">
        <v>-0.34372470866003368</v>
      </c>
      <c r="C26" s="13">
        <f t="shared" si="0"/>
        <v>17.223457757197647</v>
      </c>
      <c r="D26" s="14">
        <v>31.18</v>
      </c>
      <c r="E26" s="12">
        <v>-1.3374246695258307</v>
      </c>
      <c r="F26" s="15">
        <f t="shared" si="1"/>
        <v>21.689259595034368</v>
      </c>
      <c r="G26" s="14">
        <v>27.25056</v>
      </c>
      <c r="H26" s="16">
        <v>-5.7725726646026487E-2</v>
      </c>
      <c r="I26" s="13">
        <f t="shared" si="2"/>
        <v>15.974744719422389</v>
      </c>
      <c r="J26" s="11">
        <v>30.6</v>
      </c>
      <c r="K26" s="17">
        <v>0.82277769206467555</v>
      </c>
      <c r="L26" s="18">
        <f t="shared" si="3"/>
        <v>12.233050017184139</v>
      </c>
      <c r="N26" s="11">
        <v>30.72</v>
      </c>
      <c r="O26" s="38">
        <v>0.2317146547519239</v>
      </c>
      <c r="P26" s="13">
        <f t="shared" si="4"/>
        <v>14.727661571665857</v>
      </c>
      <c r="R26" s="14">
        <v>27.14</v>
      </c>
      <c r="S26" s="16">
        <v>1.0942533780000001</v>
      </c>
      <c r="T26" s="19">
        <f t="shared" si="5"/>
        <v>15.317838256698439</v>
      </c>
      <c r="V26" s="41">
        <v>22.085666</v>
      </c>
      <c r="W26" s="42">
        <v>1.8623921797927778</v>
      </c>
      <c r="X26" s="21">
        <f t="shared" si="6"/>
        <v>8.0148318933517722</v>
      </c>
    </row>
    <row r="27" spans="1:24" ht="14.65" thickBot="1" x14ac:dyDescent="0.5">
      <c r="A27" s="11">
        <v>32.229999999999997</v>
      </c>
      <c r="B27" s="12">
        <v>-6.4163083163407464E-2</v>
      </c>
      <c r="C27" s="13">
        <f t="shared" si="0"/>
        <v>16.002671187889003</v>
      </c>
      <c r="D27" s="14">
        <v>35</v>
      </c>
      <c r="E27" s="12">
        <v>-0.90616377519484104</v>
      </c>
      <c r="F27" s="15">
        <f t="shared" si="1"/>
        <v>19.726867770240418</v>
      </c>
      <c r="G27" s="14">
        <v>30.883967999999999</v>
      </c>
      <c r="H27" s="16">
        <v>8.8645842525124863E-2</v>
      </c>
      <c r="I27" s="13">
        <f t="shared" si="2"/>
        <v>15.341993893776008</v>
      </c>
      <c r="J27" s="11">
        <v>35.950000000000003</v>
      </c>
      <c r="K27" s="17">
        <v>1.3513721483555827</v>
      </c>
      <c r="L27" s="18">
        <f t="shared" si="3"/>
        <v>10.061274754548865</v>
      </c>
      <c r="N27" s="11">
        <v>35.07</v>
      </c>
      <c r="O27" s="38">
        <v>0.21758749945626243</v>
      </c>
      <c r="P27" s="13">
        <f t="shared" si="4"/>
        <v>14.78814090934417</v>
      </c>
      <c r="R27" s="28">
        <v>29.715</v>
      </c>
      <c r="S27" s="35">
        <v>1.1034512430000001</v>
      </c>
      <c r="T27" s="33">
        <f t="shared" si="5"/>
        <v>15.278230138749823</v>
      </c>
      <c r="V27" s="41">
        <v>24.716846999999998</v>
      </c>
      <c r="W27" s="42">
        <v>1.4041114197269735</v>
      </c>
      <c r="X27" s="13">
        <f t="shared" si="6"/>
        <v>9.8476568861618805</v>
      </c>
    </row>
    <row r="28" spans="1:24" x14ac:dyDescent="0.45">
      <c r="A28" s="11">
        <v>36.39</v>
      </c>
      <c r="B28" s="12">
        <v>-0.12272537499507052</v>
      </c>
      <c r="C28" s="13">
        <f t="shared" si="0"/>
        <v>16.257106123995442</v>
      </c>
      <c r="D28" s="14">
        <v>39.17</v>
      </c>
      <c r="E28" s="12">
        <v>-0.86434878581701469</v>
      </c>
      <c r="F28" s="15">
        <f t="shared" si="1"/>
        <v>19.538572729798741</v>
      </c>
      <c r="G28" s="14">
        <v>34.761727999999998</v>
      </c>
      <c r="H28" s="16">
        <v>9.7920567178562123E-2</v>
      </c>
      <c r="I28" s="13">
        <f t="shared" si="2"/>
        <v>15.302044470133197</v>
      </c>
      <c r="J28" s="11">
        <v>40.64</v>
      </c>
      <c r="K28" s="17">
        <v>1.6129791670063078</v>
      </c>
      <c r="L28" s="18">
        <f t="shared" si="3"/>
        <v>9.0071123028503468</v>
      </c>
      <c r="N28" s="11">
        <v>39.47</v>
      </c>
      <c r="O28" s="38">
        <v>0.68479157700433513</v>
      </c>
      <c r="P28" s="13">
        <f t="shared" si="4"/>
        <v>12.809175588272852</v>
      </c>
      <c r="R28" s="4"/>
      <c r="S28" s="4"/>
      <c r="T28" s="34"/>
      <c r="V28" s="41">
        <v>27.408982000000002</v>
      </c>
      <c r="W28" s="42">
        <v>0.90448871721821433</v>
      </c>
      <c r="X28" s="13">
        <f t="shared" si="6"/>
        <v>11.893681793271508</v>
      </c>
    </row>
    <row r="29" spans="1:24" x14ac:dyDescent="0.45">
      <c r="A29" s="11">
        <v>40.08</v>
      </c>
      <c r="B29" s="12">
        <v>1.5579395147369723E-2</v>
      </c>
      <c r="C29" s="13">
        <f t="shared" si="0"/>
        <v>15.657317808347793</v>
      </c>
      <c r="D29" s="14">
        <v>43.82</v>
      </c>
      <c r="E29" s="12">
        <v>-1.0351654276753379</v>
      </c>
      <c r="F29" s="15">
        <f t="shared" si="1"/>
        <v>20.309972386388935</v>
      </c>
      <c r="G29" s="14">
        <v>38.756352</v>
      </c>
      <c r="H29" s="16">
        <v>0.19824702254425119</v>
      </c>
      <c r="I29" s="13">
        <f t="shared" si="2"/>
        <v>14.871003568668334</v>
      </c>
      <c r="J29" s="11">
        <v>45.29</v>
      </c>
      <c r="K29" s="17">
        <v>1.3386915463149009</v>
      </c>
      <c r="L29" s="18">
        <f t="shared" si="3"/>
        <v>10.112719876259234</v>
      </c>
      <c r="N29" s="11">
        <v>44</v>
      </c>
      <c r="O29" s="39">
        <v>0.77562148964830158</v>
      </c>
      <c r="P29" s="13">
        <f t="shared" si="4"/>
        <v>12.429510305301871</v>
      </c>
      <c r="R29" s="4"/>
      <c r="S29" s="4"/>
      <c r="T29" s="32"/>
      <c r="V29" s="41">
        <v>29.989367999999999</v>
      </c>
      <c r="W29" s="42">
        <v>0.85836693082569582</v>
      </c>
      <c r="X29" s="13">
        <f t="shared" si="6"/>
        <v>12.085074036041551</v>
      </c>
    </row>
    <row r="30" spans="1:24" x14ac:dyDescent="0.45">
      <c r="A30" s="11">
        <v>44.08</v>
      </c>
      <c r="B30" s="12">
        <v>0.65365744809810167</v>
      </c>
      <c r="C30" s="13">
        <f t="shared" si="0"/>
        <v>12.939694685473023</v>
      </c>
      <c r="D30" s="14">
        <v>48.38</v>
      </c>
      <c r="E30" s="12">
        <v>-0.78926207531014825</v>
      </c>
      <c r="F30" s="15">
        <f t="shared" si="1"/>
        <v>19.20133120014399</v>
      </c>
      <c r="G30" s="14">
        <v>42.442880000000002</v>
      </c>
      <c r="H30" s="16">
        <v>0.18260100531529133</v>
      </c>
      <c r="I30" s="13">
        <f t="shared" si="2"/>
        <v>14.938092363720264</v>
      </c>
      <c r="J30" s="11">
        <v>49.6</v>
      </c>
      <c r="K30" s="17">
        <v>1.4895431547157179</v>
      </c>
      <c r="L30" s="18">
        <f t="shared" si="3"/>
        <v>9.5028001936758475</v>
      </c>
      <c r="N30" s="11">
        <v>48.99</v>
      </c>
      <c r="O30" s="38">
        <v>0.67426105693324168</v>
      </c>
      <c r="P30" s="13">
        <f t="shared" si="4"/>
        <v>12.853299464996468</v>
      </c>
      <c r="V30" s="41">
        <v>32.173553000000005</v>
      </c>
      <c r="W30" s="42">
        <v>0.26673140226819214</v>
      </c>
      <c r="X30" s="13">
        <f t="shared" si="6"/>
        <v>14.577924517883394</v>
      </c>
    </row>
    <row r="31" spans="1:24" x14ac:dyDescent="0.45">
      <c r="A31" s="11">
        <v>48.84</v>
      </c>
      <c r="B31" s="12">
        <v>0.60519351345806172</v>
      </c>
      <c r="C31" s="13">
        <f t="shared" si="0"/>
        <v>13.143248779653595</v>
      </c>
      <c r="D31" s="14">
        <v>53.07</v>
      </c>
      <c r="E31" s="12">
        <v>-1.1078555269391472</v>
      </c>
      <c r="F31" s="15">
        <f t="shared" si="1"/>
        <v>20.64000739639571</v>
      </c>
      <c r="G31" s="14">
        <v>46.724351999999996</v>
      </c>
      <c r="H31" s="16">
        <v>0.17002432820106606</v>
      </c>
      <c r="I31" s="13">
        <f t="shared" si="2"/>
        <v>14.992055583420209</v>
      </c>
      <c r="J31" s="11">
        <v>52</v>
      </c>
      <c r="K31" s="17">
        <v>1.5391990169915744</v>
      </c>
      <c r="L31" s="18">
        <f t="shared" si="3"/>
        <v>9.3030284138852313</v>
      </c>
      <c r="N31" s="11">
        <v>53.46</v>
      </c>
      <c r="O31" s="38">
        <v>1.2444323100279371</v>
      </c>
      <c r="P31" s="13">
        <f t="shared" si="4"/>
        <v>10.496137004243289</v>
      </c>
      <c r="V31" s="41">
        <v>33.951378000000005</v>
      </c>
      <c r="W31" s="42">
        <v>6.0055297453800449E-2</v>
      </c>
      <c r="X31" s="13">
        <f t="shared" si="6"/>
        <v>15.465251447090084</v>
      </c>
    </row>
    <row r="32" spans="1:24" x14ac:dyDescent="0.45">
      <c r="A32" s="11">
        <v>53.14</v>
      </c>
      <c r="B32" s="12">
        <v>0.71555355212160521</v>
      </c>
      <c r="C32" s="13">
        <f t="shared" si="0"/>
        <v>12.68040702211732</v>
      </c>
      <c r="D32" s="14">
        <v>56.99</v>
      </c>
      <c r="E32" s="12">
        <v>-0.6798236603838177</v>
      </c>
      <c r="F32" s="15">
        <f t="shared" si="1"/>
        <v>18.711823175742161</v>
      </c>
      <c r="G32" s="14">
        <v>50.134656</v>
      </c>
      <c r="H32" s="16">
        <v>0.37303712624839136</v>
      </c>
      <c r="I32" s="13">
        <f t="shared" si="2"/>
        <v>14.124847061605424</v>
      </c>
      <c r="J32" s="11">
        <v>56</v>
      </c>
      <c r="K32" s="17">
        <v>0.84222915418786215</v>
      </c>
      <c r="L32" s="18">
        <f t="shared" ref="L32:L49" si="7">16.9-4.38*(K32-(0-0.27))+0.1*POWER((K32-(0-0.27)),2)</f>
        <v>12.152141673799708</v>
      </c>
      <c r="N32" s="11">
        <v>57.55</v>
      </c>
      <c r="O32" s="38">
        <v>1.8773929319139682</v>
      </c>
      <c r="P32" s="13">
        <f t="shared" si="4"/>
        <v>7.9555485986202239</v>
      </c>
      <c r="V32" s="41">
        <v>36.135562999999998</v>
      </c>
      <c r="W32" s="42">
        <v>-4.7616160025199861E-2</v>
      </c>
      <c r="X32" s="13">
        <f t="shared" si="6"/>
        <v>15.930904238138568</v>
      </c>
    </row>
    <row r="33" spans="1:24" x14ac:dyDescent="0.45">
      <c r="A33" s="11">
        <v>57.5</v>
      </c>
      <c r="B33" s="12">
        <v>0.62221482118604854</v>
      </c>
      <c r="C33" s="13">
        <f t="shared" si="0"/>
        <v>13.071703811919512</v>
      </c>
      <c r="D33" s="14">
        <v>61.57</v>
      </c>
      <c r="E33" s="12">
        <v>-0.63627164137812997</v>
      </c>
      <c r="F33" s="15">
        <f t="shared" si="1"/>
        <v>18.517685280763992</v>
      </c>
      <c r="G33" s="14">
        <v>52.896895999999998</v>
      </c>
      <c r="H33" s="16">
        <v>0.50062304531957125</v>
      </c>
      <c r="I33" s="13">
        <f t="shared" si="2"/>
        <v>13.584057049298037</v>
      </c>
      <c r="J33" s="11">
        <v>58.26</v>
      </c>
      <c r="K33" s="17">
        <v>0.94223336032998517</v>
      </c>
      <c r="L33" s="18">
        <f t="shared" si="7"/>
        <v>11.737368853744357</v>
      </c>
      <c r="N33" s="11">
        <v>61.26</v>
      </c>
      <c r="O33" s="38">
        <v>2.452991286038722</v>
      </c>
      <c r="P33" s="13">
        <f t="shared" si="4"/>
        <v>5.714766321534678</v>
      </c>
      <c r="V33" s="41">
        <v>38.258793999999995</v>
      </c>
      <c r="W33" s="42">
        <v>-0.28112974991972806</v>
      </c>
      <c r="X33" s="13">
        <f t="shared" si="6"/>
        <v>16.948760691781736</v>
      </c>
    </row>
    <row r="34" spans="1:24" x14ac:dyDescent="0.45">
      <c r="A34" s="11">
        <v>61.91</v>
      </c>
      <c r="B34" s="12">
        <v>1.0667947212072022</v>
      </c>
      <c r="C34" s="13">
        <f t="shared" si="0"/>
        <v>11.223541133777196</v>
      </c>
      <c r="D34" s="14">
        <v>65.84</v>
      </c>
      <c r="E34" s="12">
        <v>-0.55667903937614938</v>
      </c>
      <c r="F34" s="15">
        <f t="shared" si="1"/>
        <v>18.163872679629296</v>
      </c>
      <c r="G34" s="14">
        <v>56.200960000000002</v>
      </c>
      <c r="H34" s="16">
        <v>0.9357166089639577</v>
      </c>
      <c r="I34" s="13">
        <f t="shared" si="2"/>
        <v>11.76433650685102</v>
      </c>
      <c r="J34" s="11">
        <v>61.52</v>
      </c>
      <c r="K34" s="17">
        <v>1.2928532736423315</v>
      </c>
      <c r="L34" s="18">
        <f t="shared" si="7"/>
        <v>10.298953696940043</v>
      </c>
      <c r="N34" s="11">
        <v>62.5</v>
      </c>
      <c r="O34" s="39">
        <v>2.6239672453530147</v>
      </c>
      <c r="P34" s="13">
        <f t="shared" si="4"/>
        <v>5.0619281070714059</v>
      </c>
      <c r="V34" s="41">
        <v>40.189004000000004</v>
      </c>
      <c r="W34" s="42">
        <v>-0.27293936959142684</v>
      </c>
      <c r="X34" s="13">
        <f t="shared" si="6"/>
        <v>16.912875302799808</v>
      </c>
    </row>
    <row r="35" spans="1:24" x14ac:dyDescent="0.45">
      <c r="A35" s="11">
        <v>65.69</v>
      </c>
      <c r="B35" s="12">
        <v>1.4629404954908978</v>
      </c>
      <c r="C35" s="13">
        <f t="shared" si="0"/>
        <v>9.610028905841089</v>
      </c>
      <c r="D35" s="14">
        <v>70.47</v>
      </c>
      <c r="E35" s="12">
        <v>-0.49978782161338131</v>
      </c>
      <c r="F35" s="15">
        <f t="shared" si="1"/>
        <v>17.91175090296279</v>
      </c>
      <c r="G35" s="14">
        <v>59.600640000000006</v>
      </c>
      <c r="H35" s="16">
        <v>1.0182985989514464</v>
      </c>
      <c r="I35" s="13">
        <f t="shared" si="2"/>
        <v>11.42322346459869</v>
      </c>
      <c r="J35" s="11">
        <v>63.84</v>
      </c>
      <c r="K35" s="17">
        <v>1.8149397712896886</v>
      </c>
      <c r="L35" s="18">
        <f t="shared" si="7"/>
        <v>8.2026611867417127</v>
      </c>
      <c r="N35" s="11">
        <v>63.41</v>
      </c>
      <c r="O35" s="38">
        <v>3.1366620321479544</v>
      </c>
      <c r="P35" s="21">
        <f t="shared" si="4"/>
        <v>3.139354919319802</v>
      </c>
      <c r="V35" s="41">
        <v>41.936351999999999</v>
      </c>
      <c r="W35" s="42">
        <v>-0.26586130725915019</v>
      </c>
      <c r="X35" s="13">
        <f t="shared" si="6"/>
        <v>16.881874238672836</v>
      </c>
    </row>
    <row r="36" spans="1:24" x14ac:dyDescent="0.45">
      <c r="A36" s="11">
        <v>68.959999999999994</v>
      </c>
      <c r="B36" s="12">
        <v>1.6719568646885818</v>
      </c>
      <c r="C36" s="13">
        <f t="shared" si="0"/>
        <v>8.77134857909512</v>
      </c>
      <c r="D36" s="14">
        <v>74.09</v>
      </c>
      <c r="E36" s="12">
        <v>-0.6088520133697557</v>
      </c>
      <c r="F36" s="15">
        <f t="shared" si="1"/>
        <v>18.395653887256003</v>
      </c>
      <c r="G36" s="14">
        <v>61.863551999999999</v>
      </c>
      <c r="H36" s="16">
        <v>1.13144971651991</v>
      </c>
      <c r="I36" s="13">
        <f t="shared" si="2"/>
        <v>10.958056372436168</v>
      </c>
      <c r="J36" s="11">
        <v>65.83</v>
      </c>
      <c r="K36" s="17">
        <v>1.6625993914734574</v>
      </c>
      <c r="L36" s="18">
        <f t="shared" si="7"/>
        <v>8.8087087061386118</v>
      </c>
      <c r="N36" s="11">
        <v>64.8</v>
      </c>
      <c r="O36" s="38">
        <v>1.6122091966526049</v>
      </c>
      <c r="P36" s="13">
        <f t="shared" si="4"/>
        <v>9.0101948646579526</v>
      </c>
      <c r="V36" s="41">
        <v>43.145273000000003</v>
      </c>
      <c r="W36" s="42">
        <v>0.1411065518199166</v>
      </c>
      <c r="X36" s="13">
        <f t="shared" si="6"/>
        <v>15.11625416272369</v>
      </c>
    </row>
    <row r="37" spans="1:24" x14ac:dyDescent="0.45">
      <c r="A37" s="11">
        <v>72.86</v>
      </c>
      <c r="B37" s="12">
        <v>1.9370892205943164</v>
      </c>
      <c r="C37" s="13">
        <f t="shared" si="0"/>
        <v>7.7200734965632556</v>
      </c>
      <c r="D37" s="14">
        <v>77.73</v>
      </c>
      <c r="E37" s="12">
        <v>-0.47021008597926084</v>
      </c>
      <c r="F37" s="15">
        <f t="shared" si="1"/>
        <v>17.780928584441945</v>
      </c>
      <c r="G37" s="14">
        <v>64.647040000000004</v>
      </c>
      <c r="H37" s="16">
        <v>1.2898062273017104</v>
      </c>
      <c r="I37" s="13">
        <f t="shared" si="2"/>
        <v>10.311348271091425</v>
      </c>
      <c r="J37" s="11">
        <v>67.87</v>
      </c>
      <c r="K37" s="17">
        <v>1.0150778116870784</v>
      </c>
      <c r="L37" s="18">
        <f t="shared" si="7"/>
        <v>11.436501683019641</v>
      </c>
      <c r="N37" s="11">
        <v>68.38</v>
      </c>
      <c r="O37" s="38">
        <v>0.88617494858245882</v>
      </c>
      <c r="P37" s="13">
        <f t="shared" si="4"/>
        <v>11.969627776381794</v>
      </c>
      <c r="V37" s="41">
        <v>44.303398999999999</v>
      </c>
      <c r="W37" s="42">
        <v>1.3153468357836573</v>
      </c>
      <c r="X37" s="13">
        <f t="shared" si="6"/>
        <v>10.207513318240505</v>
      </c>
    </row>
    <row r="38" spans="1:24" x14ac:dyDescent="0.45">
      <c r="A38" s="11">
        <v>76.86</v>
      </c>
      <c r="B38" s="12">
        <v>1.9586636866102936</v>
      </c>
      <c r="C38" s="13">
        <f t="shared" si="0"/>
        <v>7.6351472354484509</v>
      </c>
      <c r="D38" s="14">
        <v>81.03</v>
      </c>
      <c r="E38" s="12">
        <v>-4.5930975267765461E-2</v>
      </c>
      <c r="F38" s="15">
        <f t="shared" si="1"/>
        <v>15.923598364457256</v>
      </c>
      <c r="G38" s="14">
        <v>67.547392000000002</v>
      </c>
      <c r="H38" s="16">
        <v>1.6126442854217657</v>
      </c>
      <c r="I38" s="13">
        <f t="shared" si="2"/>
        <v>9.0084529803957878</v>
      </c>
      <c r="J38" s="11">
        <v>70.14</v>
      </c>
      <c r="K38" s="17">
        <v>0.77167877571159915</v>
      </c>
      <c r="L38" s="19">
        <f t="shared" si="7"/>
        <v>12.445956429559995</v>
      </c>
      <c r="N38" s="11">
        <v>71.97</v>
      </c>
      <c r="O38" s="38">
        <v>0.99048398832324613</v>
      </c>
      <c r="P38" s="13">
        <f t="shared" si="4"/>
        <v>11.53796211962611</v>
      </c>
      <c r="V38" s="41">
        <v>45.878043999999996</v>
      </c>
      <c r="W38" s="42">
        <v>1.3447975362576017</v>
      </c>
      <c r="X38" s="13">
        <f t="shared" si="6"/>
        <v>10.087943899502065</v>
      </c>
    </row>
    <row r="39" spans="1:24" x14ac:dyDescent="0.45">
      <c r="A39" s="11">
        <v>80.239999999999995</v>
      </c>
      <c r="B39" s="12">
        <v>2.6422901123202109</v>
      </c>
      <c r="C39" s="13">
        <f t="shared" si="0"/>
        <v>4.9923126778692808</v>
      </c>
      <c r="D39" s="14">
        <v>84.93</v>
      </c>
      <c r="E39" s="12">
        <v>5.6090668430556434E-2</v>
      </c>
      <c r="F39" s="15">
        <f t="shared" si="1"/>
        <v>15.48235638467791</v>
      </c>
      <c r="G39" s="14">
        <v>70.065280000000001</v>
      </c>
      <c r="H39" s="16">
        <v>2.0483497375682873</v>
      </c>
      <c r="I39" s="13">
        <f t="shared" si="2"/>
        <v>7.2831027000191941</v>
      </c>
      <c r="J39" s="11">
        <v>73.52</v>
      </c>
      <c r="K39" s="17">
        <v>1.1374472290388828</v>
      </c>
      <c r="L39" s="18">
        <f t="shared" si="7"/>
        <v>10.933471907062616</v>
      </c>
      <c r="N39" s="11">
        <v>75.5</v>
      </c>
      <c r="O39" s="38">
        <v>1.4605313411052889</v>
      </c>
      <c r="P39" s="13">
        <f t="shared" si="4"/>
        <v>9.6197465982136006</v>
      </c>
      <c r="V39" s="41">
        <v>47.503484</v>
      </c>
      <c r="W39" s="42">
        <v>0.98206059823235137</v>
      </c>
      <c r="X39" s="13">
        <f t="shared" si="6"/>
        <v>11.572740153906896</v>
      </c>
    </row>
    <row r="40" spans="1:24" x14ac:dyDescent="0.45">
      <c r="A40" s="11">
        <v>81.96</v>
      </c>
      <c r="B40" s="12">
        <v>3.1054247792978913</v>
      </c>
      <c r="C40" s="13">
        <f t="shared" si="0"/>
        <v>3.254988710745057</v>
      </c>
      <c r="D40" s="14">
        <v>89.16</v>
      </c>
      <c r="E40" s="12">
        <v>0.26708142939662594</v>
      </c>
      <c r="F40" s="15">
        <f t="shared" si="1"/>
        <v>14.57642898542305</v>
      </c>
      <c r="G40" s="14">
        <v>71.265792000000005</v>
      </c>
      <c r="H40" s="16">
        <v>2.6594951548896688</v>
      </c>
      <c r="I40" s="13">
        <f t="shared" si="2"/>
        <v>4.9270054078354546</v>
      </c>
      <c r="J40" s="11">
        <v>76.39</v>
      </c>
      <c r="K40" s="17">
        <v>1.1507893303510786</v>
      </c>
      <c r="L40" s="18">
        <f t="shared" si="7"/>
        <v>10.878806965186222</v>
      </c>
      <c r="N40" s="11">
        <v>78.650000000000006</v>
      </c>
      <c r="O40" s="38">
        <v>1.6255311142122626</v>
      </c>
      <c r="P40" s="13">
        <f t="shared" si="4"/>
        <v>8.9568775402449674</v>
      </c>
      <c r="V40" s="41">
        <v>48.742881999999994</v>
      </c>
      <c r="W40" s="42">
        <v>0.43197458437703062</v>
      </c>
      <c r="X40" s="13">
        <f t="shared" si="6"/>
        <v>13.874628152139735</v>
      </c>
    </row>
    <row r="41" spans="1:24" ht="14.65" thickBot="1" x14ac:dyDescent="0.5">
      <c r="A41" s="11">
        <v>82.75</v>
      </c>
      <c r="B41" s="12">
        <v>3.1618851490994757</v>
      </c>
      <c r="C41" s="13">
        <f t="shared" si="0"/>
        <v>3.0461266146052481</v>
      </c>
      <c r="D41" s="14">
        <v>93.13</v>
      </c>
      <c r="E41" s="12">
        <v>0.5413945384290173</v>
      </c>
      <c r="F41" s="15">
        <f t="shared" si="1"/>
        <v>13.411928031380146</v>
      </c>
      <c r="G41" s="14">
        <v>73.900543999999996</v>
      </c>
      <c r="H41" s="16">
        <v>2.9855585979690886</v>
      </c>
      <c r="I41" s="21">
        <f t="shared" si="2"/>
        <v>3.7005195193764364</v>
      </c>
      <c r="J41" s="11">
        <v>79.680000000000007</v>
      </c>
      <c r="K41" s="17">
        <v>1.4677050244534338</v>
      </c>
      <c r="L41" s="18">
        <f t="shared" si="7"/>
        <v>9.5908138680950312</v>
      </c>
      <c r="N41" s="11">
        <v>80.67</v>
      </c>
      <c r="O41" s="38">
        <v>5.3586410449910929E-2</v>
      </c>
      <c r="P41" s="13">
        <f t="shared" si="4"/>
        <v>15.493162338732175</v>
      </c>
      <c r="V41" s="43">
        <v>50.358163000000005</v>
      </c>
      <c r="W41" s="44">
        <v>0.11199082453958908</v>
      </c>
      <c r="X41" s="33">
        <f t="shared" si="6"/>
        <v>15.241471887519843</v>
      </c>
    </row>
    <row r="42" spans="1:24" x14ac:dyDescent="0.45">
      <c r="A42" s="11">
        <v>83.45</v>
      </c>
      <c r="B42" s="12">
        <v>3.6326405686490943</v>
      </c>
      <c r="C42" s="21">
        <f t="shared" si="0"/>
        <v>1.329494650123539</v>
      </c>
      <c r="D42" s="14">
        <v>96.22</v>
      </c>
      <c r="E42" s="12">
        <v>0.48472836174937584</v>
      </c>
      <c r="F42" s="15">
        <f t="shared" si="1"/>
        <v>13.651251265540621</v>
      </c>
      <c r="G42" s="14">
        <v>75.972224000000011</v>
      </c>
      <c r="H42" s="16">
        <v>2.899163816010514</v>
      </c>
      <c r="I42" s="13">
        <f t="shared" si="2"/>
        <v>4.0234224151449798</v>
      </c>
      <c r="J42" s="11">
        <v>82.91</v>
      </c>
      <c r="K42" s="17">
        <v>1.4463648816742309</v>
      </c>
      <c r="L42" s="18">
        <f t="shared" si="7"/>
        <v>9.676912658971327</v>
      </c>
      <c r="N42" s="11">
        <v>82</v>
      </c>
      <c r="O42" s="39">
        <v>-0.82683109195409088</v>
      </c>
      <c r="P42" s="19">
        <f t="shared" si="4"/>
        <v>19.369926269255593</v>
      </c>
      <c r="V42" s="4"/>
      <c r="W42" s="4"/>
      <c r="X42" s="37"/>
    </row>
    <row r="43" spans="1:24" x14ac:dyDescent="0.45">
      <c r="A43" s="11">
        <v>84</v>
      </c>
      <c r="B43" s="12">
        <v>3.2925201905749191</v>
      </c>
      <c r="C43" s="13">
        <f t="shared" si="0"/>
        <v>2.5653165761072492</v>
      </c>
      <c r="D43" s="14">
        <v>98.78</v>
      </c>
      <c r="E43" s="12">
        <v>0.70642650355159731</v>
      </c>
      <c r="F43" s="15">
        <f t="shared" si="1"/>
        <v>12.7185927861278</v>
      </c>
      <c r="G43" s="14">
        <v>78.479488000000003</v>
      </c>
      <c r="H43" s="16">
        <v>1.5800653812624432</v>
      </c>
      <c r="I43" s="13">
        <f t="shared" si="2"/>
        <v>9.1389878215650722</v>
      </c>
      <c r="J43" s="11">
        <v>88.66</v>
      </c>
      <c r="K43" s="17">
        <v>1.7358929632224926</v>
      </c>
      <c r="L43" s="18">
        <f t="shared" si="7"/>
        <v>8.5165494790760317</v>
      </c>
      <c r="N43" s="11">
        <v>83.18</v>
      </c>
      <c r="O43" s="38">
        <v>-0.51370687986732366</v>
      </c>
      <c r="P43" s="13">
        <f t="shared" si="4"/>
        <v>17.973375438148341</v>
      </c>
      <c r="V43" s="4"/>
      <c r="W43" s="4"/>
      <c r="X43" s="4"/>
    </row>
    <row r="44" spans="1:24" x14ac:dyDescent="0.45">
      <c r="A44" s="11">
        <v>84.83</v>
      </c>
      <c r="B44" s="12">
        <v>1.8604309417360128</v>
      </c>
      <c r="C44" s="13">
        <f t="shared" si="0"/>
        <v>8.0225860749468811</v>
      </c>
      <c r="D44" s="14">
        <v>101.78</v>
      </c>
      <c r="E44" s="12">
        <v>0.85138829978177455</v>
      </c>
      <c r="F44" s="15">
        <f t="shared" si="1"/>
        <v>12.114070418844571</v>
      </c>
      <c r="G44" s="14">
        <v>81.390463999999994</v>
      </c>
      <c r="H44" s="16">
        <v>1.2565896535875254E-2</v>
      </c>
      <c r="I44" s="13">
        <f t="shared" si="2"/>
        <v>15.670345721761377</v>
      </c>
      <c r="J44" s="11">
        <v>90.73</v>
      </c>
      <c r="K44" s="17">
        <v>1.2997262555968823</v>
      </c>
      <c r="L44" s="18">
        <f t="shared" si="7"/>
        <v>10.271003052236676</v>
      </c>
      <c r="N44" s="11">
        <v>86</v>
      </c>
      <c r="O44" s="39">
        <v>1.2827468021320101</v>
      </c>
      <c r="P44" s="13">
        <f t="shared" si="4"/>
        <v>10.340071269814912</v>
      </c>
    </row>
    <row r="45" spans="1:24" x14ac:dyDescent="0.45">
      <c r="A45" s="11">
        <v>86.2</v>
      </c>
      <c r="B45" s="12">
        <v>1.1888641846284145</v>
      </c>
      <c r="C45" s="13">
        <f t="shared" si="0"/>
        <v>10.723003342246695</v>
      </c>
      <c r="D45" s="14">
        <v>104.19</v>
      </c>
      <c r="E45" s="12">
        <v>1.5447704867355014</v>
      </c>
      <c r="F45" s="15">
        <f t="shared" si="1"/>
        <v>9.2806444600511213</v>
      </c>
      <c r="G45" s="22">
        <v>85.002624000000012</v>
      </c>
      <c r="H45" s="16">
        <v>0.62411644406506639</v>
      </c>
      <c r="I45" s="13">
        <f t="shared" si="2"/>
        <v>13.063714396549765</v>
      </c>
      <c r="J45" s="11">
        <v>91.95</v>
      </c>
      <c r="K45" s="17">
        <v>1.9229612908888156</v>
      </c>
      <c r="L45" s="18">
        <f t="shared" si="7"/>
        <v>7.7757374682406617</v>
      </c>
      <c r="N45" s="11">
        <v>89.6</v>
      </c>
      <c r="O45" s="38">
        <v>0.19685055649323202</v>
      </c>
      <c r="P45" s="13">
        <f t="shared" si="4"/>
        <v>14.876989506769446</v>
      </c>
    </row>
    <row r="46" spans="1:24" x14ac:dyDescent="0.45">
      <c r="A46" s="11">
        <v>88.09</v>
      </c>
      <c r="B46" s="12">
        <v>0.46380846635304351</v>
      </c>
      <c r="C46" s="13">
        <f t="shared" si="0"/>
        <v>13.739766403902808</v>
      </c>
      <c r="D46" s="14">
        <v>106.69</v>
      </c>
      <c r="E46" s="12">
        <v>0.9927781820307473</v>
      </c>
      <c r="F46" s="15">
        <f t="shared" si="1"/>
        <v>11.528492436406614</v>
      </c>
      <c r="G46" s="14">
        <v>88.009216000000009</v>
      </c>
      <c r="H46" s="16">
        <v>0.22889501325835226</v>
      </c>
      <c r="I46" s="13">
        <f t="shared" si="2"/>
        <v>14.739729465353822</v>
      </c>
      <c r="J46" s="11">
        <v>94.13</v>
      </c>
      <c r="K46" s="17">
        <v>1.9694290168071269</v>
      </c>
      <c r="L46" s="18">
        <f t="shared" si="7"/>
        <v>7.5928051385165576</v>
      </c>
      <c r="N46" s="11">
        <v>91</v>
      </c>
      <c r="O46" s="39">
        <v>1.1576133748831126</v>
      </c>
      <c r="P46" s="13">
        <f t="shared" si="4"/>
        <v>10.850861412826481</v>
      </c>
    </row>
    <row r="47" spans="1:24" x14ac:dyDescent="0.45">
      <c r="A47" s="11">
        <v>90.33</v>
      </c>
      <c r="B47" s="12">
        <v>0.1195203245298444</v>
      </c>
      <c r="C47" s="13">
        <f t="shared" si="0"/>
        <v>15.209073586881464</v>
      </c>
      <c r="D47" s="14">
        <v>108.96</v>
      </c>
      <c r="E47" s="12">
        <v>1.6016978714606012</v>
      </c>
      <c r="F47" s="15">
        <f t="shared" si="1"/>
        <v>9.0522886152055815</v>
      </c>
      <c r="G47" s="14">
        <v>91.217663999999999</v>
      </c>
      <c r="H47" s="16">
        <v>2.4571330881144604E-3</v>
      </c>
      <c r="I47" s="13">
        <f t="shared" si="2"/>
        <v>15.714061046011118</v>
      </c>
      <c r="J47" s="11">
        <v>96.37</v>
      </c>
      <c r="K47" s="17">
        <v>2.0233961492354027</v>
      </c>
      <c r="L47" s="18">
        <f t="shared" si="7"/>
        <v>7.380891456081712</v>
      </c>
      <c r="N47" s="11">
        <v>92.49</v>
      </c>
      <c r="O47" s="38">
        <v>1.2641198058430518</v>
      </c>
      <c r="P47" s="13">
        <f t="shared" si="4"/>
        <v>10.415907608275424</v>
      </c>
    </row>
    <row r="48" spans="1:24" x14ac:dyDescent="0.45">
      <c r="A48" s="11">
        <v>92.79</v>
      </c>
      <c r="B48" s="12">
        <v>0.49621404297329263</v>
      </c>
      <c r="C48" s="13">
        <f t="shared" si="0"/>
        <v>13.602690887741923</v>
      </c>
      <c r="D48" s="14">
        <v>110.85</v>
      </c>
      <c r="E48" s="12">
        <v>1.820448860549277</v>
      </c>
      <c r="F48" s="15">
        <f t="shared" si="1"/>
        <v>8.1808316346513426</v>
      </c>
      <c r="G48" s="14">
        <v>94.118016000000011</v>
      </c>
      <c r="H48" s="16">
        <v>-0.24242869612362483</v>
      </c>
      <c r="I48" s="13">
        <f t="shared" si="2"/>
        <v>16.77931370670122</v>
      </c>
      <c r="J48" s="11">
        <v>98.07</v>
      </c>
      <c r="K48" s="17">
        <v>2.1969775756031136</v>
      </c>
      <c r="L48" s="18">
        <f t="shared" si="7"/>
        <v>6.7032360547112226</v>
      </c>
      <c r="N48" s="11">
        <v>95.02</v>
      </c>
      <c r="O48" s="39">
        <v>-7.3570691779839131E-2</v>
      </c>
      <c r="P48" s="13">
        <f t="shared" si="4"/>
        <v>16.043498077308477</v>
      </c>
    </row>
    <row r="49" spans="1:16" ht="14.65" thickBot="1" x14ac:dyDescent="0.5">
      <c r="A49" s="11">
        <v>94.97</v>
      </c>
      <c r="B49" s="12">
        <v>0.65886636262757747</v>
      </c>
      <c r="C49" s="13">
        <f t="shared" si="0"/>
        <v>12.917844603653307</v>
      </c>
      <c r="D49" s="14">
        <v>112.79</v>
      </c>
      <c r="E49" s="12">
        <v>2.5213924986160237</v>
      </c>
      <c r="F49" s="15">
        <f t="shared" si="1"/>
        <v>5.4528880641947959</v>
      </c>
      <c r="G49" s="14">
        <v>96.933375999999996</v>
      </c>
      <c r="H49" s="16">
        <v>6.4040764491210211E-2</v>
      </c>
      <c r="I49" s="13">
        <f t="shared" si="2"/>
        <v>15.448059774762687</v>
      </c>
      <c r="J49" s="23">
        <v>99.42</v>
      </c>
      <c r="K49" s="24">
        <v>2.5111260295268258</v>
      </c>
      <c r="L49" s="25">
        <f t="shared" si="7"/>
        <v>5.4921341898836671</v>
      </c>
      <c r="N49" s="11">
        <v>97.5</v>
      </c>
      <c r="O49" s="39">
        <v>0.75345620309178685</v>
      </c>
      <c r="P49" s="13">
        <f t="shared" si="4"/>
        <v>12.522008090422679</v>
      </c>
    </row>
    <row r="50" spans="1:16" x14ac:dyDescent="0.45">
      <c r="A50" s="11">
        <v>96.4</v>
      </c>
      <c r="B50" s="12">
        <v>-0.26532814532754401</v>
      </c>
      <c r="C50" s="13">
        <f t="shared" si="0"/>
        <v>16.87953945915725</v>
      </c>
      <c r="D50" s="14">
        <v>114.07</v>
      </c>
      <c r="E50" s="12">
        <v>2.4775926563169151</v>
      </c>
      <c r="F50" s="15">
        <f t="shared" si="1"/>
        <v>5.6204707058365759</v>
      </c>
      <c r="G50" s="14">
        <v>99.536255999999995</v>
      </c>
      <c r="H50" s="16">
        <v>4.4244313108492861E-2</v>
      </c>
      <c r="I50" s="13">
        <f t="shared" si="2"/>
        <v>15.533484857416902</v>
      </c>
      <c r="J50" s="26"/>
      <c r="K50" s="26"/>
      <c r="L50" s="27"/>
      <c r="N50" s="11">
        <v>100</v>
      </c>
      <c r="O50" s="39">
        <v>0.20176830314983363</v>
      </c>
      <c r="P50" s="13">
        <f t="shared" si="4"/>
        <v>14.855911365389415</v>
      </c>
    </row>
    <row r="51" spans="1:16" ht="14.65" thickBot="1" x14ac:dyDescent="0.5">
      <c r="A51" s="11">
        <v>98.23</v>
      </c>
      <c r="B51" s="12">
        <v>0.2892852369608363</v>
      </c>
      <c r="C51" s="13">
        <f t="shared" si="0"/>
        <v>14.48161065973977</v>
      </c>
      <c r="D51" s="28">
        <v>115.5</v>
      </c>
      <c r="E51" s="29">
        <v>2.9904691543864601</v>
      </c>
      <c r="F51" s="30">
        <f t="shared" si="1"/>
        <v>3.6822110144578595</v>
      </c>
      <c r="G51" s="14">
        <v>100.566784</v>
      </c>
      <c r="H51" s="16">
        <v>8.0272780972563851E-2</v>
      </c>
      <c r="I51" s="13">
        <f t="shared" si="2"/>
        <v>15.378074321449194</v>
      </c>
      <c r="J51" s="4"/>
      <c r="K51" s="4"/>
      <c r="L51" s="31"/>
      <c r="N51" s="11">
        <v>103.08</v>
      </c>
      <c r="O51" s="39">
        <v>1.5601868440144162E-2</v>
      </c>
      <c r="P51" s="13">
        <f t="shared" si="4"/>
        <v>15.657220658957819</v>
      </c>
    </row>
    <row r="52" spans="1:16" x14ac:dyDescent="0.45">
      <c r="A52" s="11">
        <v>100.07</v>
      </c>
      <c r="B52" s="12">
        <v>-0.40629183472424302</v>
      </c>
      <c r="C52" s="13">
        <f t="shared" si="0"/>
        <v>17.498815782513432</v>
      </c>
      <c r="D52" s="4"/>
      <c r="E52" s="4"/>
      <c r="F52" s="31"/>
      <c r="G52" s="14">
        <v>102.52160000000001</v>
      </c>
      <c r="H52" s="16">
        <v>0.19730420814823901</v>
      </c>
      <c r="I52" s="13">
        <f t="shared" si="2"/>
        <v>14.875044890606016</v>
      </c>
      <c r="J52" s="4"/>
      <c r="K52" s="4"/>
      <c r="L52" s="32"/>
      <c r="N52" s="11">
        <v>106.1</v>
      </c>
      <c r="O52" s="39">
        <v>0.4124290283388265</v>
      </c>
      <c r="P52" s="13">
        <f t="shared" si="4"/>
        <v>13.957531793747886</v>
      </c>
    </row>
    <row r="53" spans="1:16" x14ac:dyDescent="0.45">
      <c r="A53" s="11">
        <v>101.39</v>
      </c>
      <c r="B53" s="12">
        <v>-5.5109825381464361E-2</v>
      </c>
      <c r="C53" s="13">
        <f t="shared" si="0"/>
        <v>15.96339881388557</v>
      </c>
      <c r="D53" s="4"/>
      <c r="E53" s="4"/>
      <c r="F53" s="32"/>
      <c r="G53" s="14">
        <v>104.32768</v>
      </c>
      <c r="H53" s="16">
        <v>0.87705801452773358</v>
      </c>
      <c r="I53" s="13">
        <f t="shared" si="2"/>
        <v>12.007460105237756</v>
      </c>
      <c r="J53" s="4"/>
      <c r="K53" s="4"/>
      <c r="L53" s="4"/>
      <c r="N53" s="11">
        <v>109.07</v>
      </c>
      <c r="O53" s="39">
        <v>0.58639244731746143</v>
      </c>
      <c r="P53" s="13">
        <f t="shared" si="4"/>
        <v>13.222341883131756</v>
      </c>
    </row>
    <row r="54" spans="1:16" x14ac:dyDescent="0.45">
      <c r="A54" s="11">
        <v>103.39</v>
      </c>
      <c r="B54" s="12">
        <v>0.54089622844765017</v>
      </c>
      <c r="C54" s="13">
        <f t="shared" si="0"/>
        <v>13.414029788730351</v>
      </c>
      <c r="D54" s="4"/>
      <c r="E54" s="4"/>
      <c r="F54" s="4"/>
      <c r="G54" s="14">
        <v>106.229376</v>
      </c>
      <c r="H54" s="16">
        <v>1.1128111506519645</v>
      </c>
      <c r="I54" s="13">
        <f t="shared" si="2"/>
        <v>11.034503827981137</v>
      </c>
      <c r="J54" s="4"/>
      <c r="K54" s="4"/>
      <c r="L54" s="4"/>
      <c r="N54" s="11">
        <v>112.04</v>
      </c>
      <c r="O54" s="39">
        <v>0.6505046843175265</v>
      </c>
      <c r="P54" s="13">
        <f t="shared" si="4"/>
        <v>12.952922370074283</v>
      </c>
    </row>
    <row r="55" spans="1:16" ht="14.65" thickBot="1" x14ac:dyDescent="0.5">
      <c r="A55" s="23">
        <v>104.77</v>
      </c>
      <c r="B55" s="29">
        <v>1.4165507616669402</v>
      </c>
      <c r="C55" s="33">
        <f t="shared" si="0"/>
        <v>9.7973530110667344</v>
      </c>
      <c r="D55" s="4"/>
      <c r="E55" s="4"/>
      <c r="F55" s="4"/>
      <c r="G55" s="14">
        <v>108.386048</v>
      </c>
      <c r="H55" s="16">
        <v>1.7800816254908796</v>
      </c>
      <c r="I55" s="13">
        <f t="shared" si="2"/>
        <v>8.3409259474674791</v>
      </c>
      <c r="J55" s="4"/>
      <c r="K55" s="4"/>
      <c r="L55" s="4"/>
      <c r="N55" s="11">
        <v>114.94</v>
      </c>
      <c r="O55" s="39">
        <v>0.94547539542946091</v>
      </c>
      <c r="P55" s="13">
        <f t="shared" si="4"/>
        <v>11.7239558117084</v>
      </c>
    </row>
    <row r="56" spans="1:16" x14ac:dyDescent="0.45">
      <c r="A56" s="4"/>
      <c r="B56" s="4"/>
      <c r="C56" s="31"/>
      <c r="D56" s="4"/>
      <c r="E56" s="4"/>
      <c r="F56" s="4"/>
      <c r="G56" s="14">
        <v>109.43782400000001</v>
      </c>
      <c r="H56" s="16">
        <v>2.3736282240283799</v>
      </c>
      <c r="I56" s="13">
        <f t="shared" si="2"/>
        <v>6.0197853974436395</v>
      </c>
      <c r="J56" s="4"/>
      <c r="K56" s="4"/>
      <c r="L56" s="4"/>
      <c r="N56" s="11">
        <v>117.23</v>
      </c>
      <c r="O56" s="39">
        <v>1.0768488537280345</v>
      </c>
      <c r="P56" s="13">
        <f t="shared" si="4"/>
        <v>11.182202204150059</v>
      </c>
    </row>
    <row r="57" spans="1:16" ht="14.65" thickBot="1" x14ac:dyDescent="0.5">
      <c r="A57" s="4"/>
      <c r="B57" s="4"/>
      <c r="C57" s="34"/>
      <c r="D57" s="4"/>
      <c r="E57" s="4"/>
      <c r="F57" s="4"/>
      <c r="G57" s="28">
        <v>110.372736</v>
      </c>
      <c r="H57" s="35">
        <v>0.47083690917509102</v>
      </c>
      <c r="I57" s="33">
        <f t="shared" si="2"/>
        <v>13.710018270412711</v>
      </c>
      <c r="J57" s="4"/>
      <c r="K57" s="4"/>
      <c r="L57" s="4"/>
      <c r="N57" s="11">
        <v>118.98</v>
      </c>
      <c r="O57" s="39">
        <v>1.2487136469876834</v>
      </c>
      <c r="P57" s="13">
        <f t="shared" si="4"/>
        <v>10.478683340348606</v>
      </c>
    </row>
    <row r="58" spans="1:16" ht="14.65" thickBot="1" x14ac:dyDescent="0.5">
      <c r="G58" s="1"/>
      <c r="H58" s="3"/>
      <c r="I58" s="1"/>
      <c r="N58" s="23">
        <v>120.58</v>
      </c>
      <c r="O58" s="40">
        <v>2.0456795840912627</v>
      </c>
      <c r="P58" s="33">
        <f t="shared" si="4"/>
        <v>7.2935606152979773</v>
      </c>
    </row>
    <row r="59" spans="1:16" x14ac:dyDescent="0.45">
      <c r="I59" s="1"/>
      <c r="P59" s="36"/>
    </row>
    <row r="60" spans="1:16" x14ac:dyDescent="0.45">
      <c r="I60" s="2"/>
      <c r="P60" s="36"/>
    </row>
  </sheetData>
  <mergeCells count="18">
    <mergeCell ref="A15:L15"/>
    <mergeCell ref="N14:P14"/>
    <mergeCell ref="N15:P15"/>
    <mergeCell ref="R14:T14"/>
    <mergeCell ref="R17:T17"/>
    <mergeCell ref="N16:P16"/>
    <mergeCell ref="R16:T16"/>
    <mergeCell ref="A17:C17"/>
    <mergeCell ref="D17:F17"/>
    <mergeCell ref="G17:I17"/>
    <mergeCell ref="J17:L17"/>
    <mergeCell ref="A16:L16"/>
    <mergeCell ref="A14:L14"/>
    <mergeCell ref="V14:X14"/>
    <mergeCell ref="V16:X16"/>
    <mergeCell ref="V17:X17"/>
    <mergeCell ref="V15:X15"/>
    <mergeCell ref="N17:P17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workbookViewId="0"/>
  </sheetViews>
  <sheetFormatPr defaultRowHeight="14.25" x14ac:dyDescent="0.45"/>
  <cols>
    <col min="1" max="1" width="19.9296875" customWidth="1"/>
    <col min="2" max="2" width="12.59765625" style="4" customWidth="1"/>
    <col min="3" max="3" width="11.59765625" customWidth="1"/>
    <col min="4" max="4" width="10.1328125" customWidth="1"/>
    <col min="5" max="5" width="11" customWidth="1"/>
    <col min="6" max="6" width="10.9296875" customWidth="1"/>
    <col min="8" max="8" width="9.19921875" bestFit="1" customWidth="1"/>
    <col min="9" max="9" width="10.3984375" customWidth="1"/>
    <col min="10" max="10" width="13.796875" customWidth="1"/>
    <col min="11" max="11" width="11.73046875" customWidth="1"/>
    <col min="12" max="12" width="14.86328125" customWidth="1"/>
    <col min="13" max="13" width="15.33203125" customWidth="1"/>
    <col min="14" max="14" width="10.6640625" customWidth="1"/>
    <col min="15" max="15" width="12.53125" customWidth="1"/>
    <col min="16" max="16" width="15.796875" customWidth="1"/>
    <col min="17" max="17" width="22.1328125" customWidth="1"/>
  </cols>
  <sheetData>
    <row r="1" spans="1:17" ht="16.5" x14ac:dyDescent="0.55000000000000004">
      <c r="A1" s="52" t="s">
        <v>74</v>
      </c>
    </row>
    <row r="3" spans="1:17" x14ac:dyDescent="0.45">
      <c r="A3" t="s">
        <v>69</v>
      </c>
    </row>
    <row r="4" spans="1:17" x14ac:dyDescent="0.45">
      <c r="A4" t="s">
        <v>87</v>
      </c>
    </row>
    <row r="5" spans="1:17" x14ac:dyDescent="0.45">
      <c r="A5" t="s">
        <v>73</v>
      </c>
    </row>
    <row r="7" spans="1:17" ht="15.75" x14ac:dyDescent="0.55000000000000004">
      <c r="A7" t="s">
        <v>79</v>
      </c>
    </row>
    <row r="8" spans="1:17" x14ac:dyDescent="0.45">
      <c r="A8" t="s">
        <v>80</v>
      </c>
    </row>
    <row r="9" spans="1:17" x14ac:dyDescent="0.45">
      <c r="A9" t="s">
        <v>85</v>
      </c>
    </row>
    <row r="10" spans="1:17" x14ac:dyDescent="0.45">
      <c r="A10" t="s">
        <v>71</v>
      </c>
    </row>
    <row r="11" spans="1:17" ht="16.5" x14ac:dyDescent="0.55000000000000004">
      <c r="A11" t="s">
        <v>86</v>
      </c>
    </row>
    <row r="13" spans="1:17" ht="16.5" x14ac:dyDescent="0.55000000000000004">
      <c r="A13" s="4" t="s">
        <v>40</v>
      </c>
      <c r="B13" s="4" t="s">
        <v>30</v>
      </c>
      <c r="C13" s="4" t="s">
        <v>23</v>
      </c>
      <c r="D13" s="4" t="s">
        <v>78</v>
      </c>
      <c r="E13" s="4" t="s">
        <v>13</v>
      </c>
      <c r="F13" s="4" t="s">
        <v>29</v>
      </c>
      <c r="G13" s="45" t="s">
        <v>75</v>
      </c>
      <c r="H13" s="45" t="s">
        <v>2</v>
      </c>
      <c r="I13" s="45" t="s">
        <v>14</v>
      </c>
      <c r="J13" s="45" t="s">
        <v>22</v>
      </c>
      <c r="K13" s="45" t="s">
        <v>19</v>
      </c>
      <c r="L13" s="45" t="s">
        <v>28</v>
      </c>
      <c r="M13" s="45" t="s">
        <v>20</v>
      </c>
      <c r="N13" s="45" t="s">
        <v>27</v>
      </c>
      <c r="O13" s="45" t="s">
        <v>39</v>
      </c>
      <c r="P13" s="45" t="s">
        <v>21</v>
      </c>
      <c r="Q13" s="45" t="s">
        <v>31</v>
      </c>
    </row>
    <row r="14" spans="1:17" x14ac:dyDescent="0.45">
      <c r="C14" s="4"/>
      <c r="D14" s="4"/>
      <c r="E14" s="4" t="s">
        <v>16</v>
      </c>
      <c r="F14" s="4"/>
      <c r="G14" s="45" t="s">
        <v>17</v>
      </c>
      <c r="H14" s="45" t="s">
        <v>18</v>
      </c>
      <c r="I14" s="45" t="s">
        <v>18</v>
      </c>
      <c r="J14" s="45" t="s">
        <v>18</v>
      </c>
      <c r="K14" s="45" t="s">
        <v>17</v>
      </c>
      <c r="L14" s="45" t="s">
        <v>17</v>
      </c>
      <c r="M14" s="45" t="s">
        <v>17</v>
      </c>
      <c r="N14" s="45" t="s">
        <v>17</v>
      </c>
      <c r="O14" s="45" t="s">
        <v>17</v>
      </c>
      <c r="P14" s="45" t="s">
        <v>17</v>
      </c>
      <c r="Q14" s="45" t="s">
        <v>18</v>
      </c>
    </row>
    <row r="15" spans="1:17" x14ac:dyDescent="0.45">
      <c r="C15" s="4"/>
      <c r="D15" s="4"/>
      <c r="E15" s="4"/>
      <c r="F15" s="4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1:17" x14ac:dyDescent="0.45">
      <c r="A16" s="54" t="s">
        <v>41</v>
      </c>
      <c r="B16" s="53" t="s">
        <v>12</v>
      </c>
      <c r="C16" s="4" t="s">
        <v>15</v>
      </c>
      <c r="D16" s="4" t="s">
        <v>77</v>
      </c>
      <c r="E16" s="49" t="s">
        <v>35</v>
      </c>
      <c r="F16" s="4">
        <v>1</v>
      </c>
      <c r="G16" s="46">
        <v>0.70419872999999999</v>
      </c>
      <c r="H16" s="31">
        <v>19.828143070889098</v>
      </c>
      <c r="I16" s="31"/>
      <c r="J16" s="31"/>
      <c r="K16" s="31"/>
      <c r="L16" s="31"/>
      <c r="M16" s="31"/>
      <c r="N16" s="31"/>
      <c r="O16" s="31"/>
      <c r="P16" s="31"/>
      <c r="Q16" s="4"/>
    </row>
    <row r="17" spans="1:17" x14ac:dyDescent="0.45">
      <c r="A17" s="51"/>
      <c r="B17" s="4" t="s">
        <v>57</v>
      </c>
      <c r="C17" s="4"/>
      <c r="D17" s="4"/>
      <c r="E17" s="4"/>
      <c r="F17" s="4">
        <v>2</v>
      </c>
      <c r="G17" s="46">
        <v>0.71537740999999999</v>
      </c>
      <c r="H17" s="31">
        <v>16.225681760367593</v>
      </c>
      <c r="I17" s="31"/>
      <c r="J17" s="31"/>
      <c r="K17" s="31"/>
      <c r="L17" s="31"/>
      <c r="M17" s="31"/>
      <c r="N17" s="31"/>
      <c r="O17" s="31"/>
      <c r="P17" s="31"/>
      <c r="Q17" s="4"/>
    </row>
    <row r="18" spans="1:17" x14ac:dyDescent="0.45">
      <c r="A18" s="51"/>
      <c r="C18" s="4"/>
      <c r="D18" s="4"/>
      <c r="E18" s="4"/>
      <c r="F18" s="4">
        <v>3</v>
      </c>
      <c r="G18" s="46">
        <v>0.70920013000000004</v>
      </c>
      <c r="H18" s="31">
        <v>18.199836650055204</v>
      </c>
      <c r="I18" s="31">
        <v>18.084553827103964</v>
      </c>
      <c r="J18" s="31">
        <v>0.85041159582375636</v>
      </c>
      <c r="K18" s="47">
        <v>0.13017401921921018</v>
      </c>
      <c r="L18" s="31">
        <v>0.09</v>
      </c>
      <c r="M18" s="47">
        <v>0.66897051950401121</v>
      </c>
      <c r="N18" s="31">
        <v>0.28000000000000003</v>
      </c>
      <c r="O18" s="47"/>
      <c r="P18" s="47"/>
      <c r="Q18" s="4"/>
    </row>
    <row r="19" spans="1:17" x14ac:dyDescent="0.45">
      <c r="A19" s="51"/>
      <c r="C19" s="4" t="s">
        <v>24</v>
      </c>
      <c r="D19" s="4" t="s">
        <v>76</v>
      </c>
      <c r="E19" s="4" t="s">
        <v>34</v>
      </c>
      <c r="F19" s="4">
        <v>1</v>
      </c>
      <c r="G19" s="46">
        <v>0.73184794900000005</v>
      </c>
      <c r="H19" s="31">
        <v>11.151980057471292</v>
      </c>
      <c r="I19" s="31"/>
      <c r="J19" s="31"/>
      <c r="K19" s="47"/>
      <c r="L19" s="31"/>
      <c r="M19" s="47"/>
      <c r="N19" s="31"/>
      <c r="O19" s="47"/>
      <c r="P19" s="47"/>
      <c r="Q19" s="4"/>
    </row>
    <row r="20" spans="1:17" x14ac:dyDescent="0.45">
      <c r="A20" s="51"/>
      <c r="C20" s="4"/>
      <c r="D20" s="4"/>
      <c r="E20" s="4"/>
      <c r="F20" s="4">
        <v>2</v>
      </c>
      <c r="G20" s="46">
        <v>0.72084726499999996</v>
      </c>
      <c r="H20" s="31">
        <v>14.510702084770401</v>
      </c>
      <c r="I20" s="31"/>
      <c r="J20" s="31"/>
      <c r="K20" s="47"/>
      <c r="L20" s="31"/>
      <c r="M20" s="47"/>
      <c r="N20" s="31"/>
      <c r="O20" s="47"/>
      <c r="P20" s="47"/>
      <c r="Q20" s="4"/>
    </row>
    <row r="21" spans="1:17" x14ac:dyDescent="0.45">
      <c r="A21" s="51"/>
      <c r="C21" s="4"/>
      <c r="D21" s="4"/>
      <c r="E21" s="4"/>
      <c r="F21" s="4">
        <v>3</v>
      </c>
      <c r="G21" s="46">
        <v>0.71296745399999994</v>
      </c>
      <c r="H21" s="31">
        <v>16.991078917641573</v>
      </c>
      <c r="I21" s="48">
        <f>AVERAGE(H19:H21)</f>
        <v>14.217920353294422</v>
      </c>
      <c r="J21" s="31">
        <v>1.38</v>
      </c>
      <c r="K21" s="47">
        <v>0.59</v>
      </c>
      <c r="L21" s="31">
        <v>0.06</v>
      </c>
      <c r="M21" s="47">
        <v>0.24</v>
      </c>
      <c r="N21" s="31">
        <v>0.38</v>
      </c>
      <c r="O21" s="47"/>
      <c r="P21" s="47"/>
      <c r="Q21" s="4"/>
    </row>
    <row r="22" spans="1:17" x14ac:dyDescent="0.45">
      <c r="A22" s="51"/>
      <c r="C22" s="4" t="s">
        <v>25</v>
      </c>
      <c r="D22" s="4" t="s">
        <v>76</v>
      </c>
      <c r="E22" s="4" t="s">
        <v>32</v>
      </c>
      <c r="F22" s="4">
        <v>1</v>
      </c>
      <c r="G22" s="46">
        <v>0.68806857799999999</v>
      </c>
      <c r="H22" s="31">
        <v>25.271789635173661</v>
      </c>
      <c r="I22" s="31"/>
      <c r="J22" s="31"/>
      <c r="K22" s="47"/>
      <c r="L22" s="31"/>
      <c r="M22" s="47"/>
      <c r="N22" s="31"/>
      <c r="O22" s="47"/>
      <c r="P22" s="47"/>
      <c r="Q22" s="4"/>
    </row>
    <row r="23" spans="1:17" x14ac:dyDescent="0.45">
      <c r="A23" s="51"/>
      <c r="C23" s="4"/>
      <c r="D23" s="4"/>
      <c r="E23" s="4"/>
      <c r="F23" s="4">
        <v>2</v>
      </c>
      <c r="G23" s="46">
        <v>0.75034990499999998</v>
      </c>
      <c r="H23" s="31">
        <v>5.7589545269992186</v>
      </c>
      <c r="I23" s="31"/>
      <c r="J23" s="31"/>
      <c r="K23" s="47"/>
      <c r="L23" s="31"/>
      <c r="M23" s="47"/>
      <c r="N23" s="31"/>
      <c r="O23" s="47"/>
      <c r="P23" s="47"/>
      <c r="Q23" s="4"/>
    </row>
    <row r="24" spans="1:17" x14ac:dyDescent="0.45">
      <c r="A24" s="51"/>
      <c r="C24" s="4"/>
      <c r="D24" s="4"/>
      <c r="E24" s="4"/>
      <c r="F24" s="4">
        <v>3</v>
      </c>
      <c r="G24" s="46">
        <v>0.73799997799999995</v>
      </c>
      <c r="H24" s="31">
        <v>9.3241940846719444</v>
      </c>
      <c r="I24" s="31">
        <v>13.451646082281608</v>
      </c>
      <c r="J24" s="31">
        <v>4.9000000000000004</v>
      </c>
      <c r="K24" s="47">
        <v>1.68</v>
      </c>
      <c r="L24" s="31">
        <v>0.09</v>
      </c>
      <c r="M24" s="47">
        <v>1.1499999999999999</v>
      </c>
      <c r="N24" s="31">
        <v>1.25</v>
      </c>
      <c r="O24" s="47"/>
      <c r="P24" s="47"/>
      <c r="Q24" s="4"/>
    </row>
    <row r="25" spans="1:17" x14ac:dyDescent="0.45">
      <c r="A25" s="51"/>
      <c r="C25" s="4" t="s">
        <v>26</v>
      </c>
      <c r="D25" s="4" t="s">
        <v>77</v>
      </c>
      <c r="E25" s="4" t="s">
        <v>33</v>
      </c>
      <c r="F25" s="4">
        <v>1</v>
      </c>
      <c r="G25" s="46">
        <v>0.75564207000000005</v>
      </c>
      <c r="H25" s="31">
        <v>4.2719646689694173</v>
      </c>
      <c r="I25" s="31"/>
      <c r="J25" s="31"/>
      <c r="K25" s="47"/>
      <c r="L25" s="31"/>
      <c r="M25" s="47"/>
      <c r="N25" s="31"/>
      <c r="O25" s="47"/>
      <c r="P25" s="47"/>
      <c r="Q25" s="4"/>
    </row>
    <row r="26" spans="1:17" x14ac:dyDescent="0.45">
      <c r="A26" s="51"/>
      <c r="C26" s="4"/>
      <c r="D26" s="4"/>
      <c r="E26" s="4"/>
      <c r="F26" s="4">
        <v>2</v>
      </c>
      <c r="G26" s="46">
        <v>0.74138134</v>
      </c>
      <c r="H26" s="31">
        <v>8.3344747234161218</v>
      </c>
      <c r="I26" s="31"/>
      <c r="J26" s="31"/>
      <c r="K26" s="47"/>
      <c r="L26" s="31"/>
      <c r="M26" s="47"/>
      <c r="N26" s="31"/>
      <c r="O26" s="47"/>
      <c r="P26" s="47"/>
      <c r="Q26" s="4"/>
    </row>
    <row r="27" spans="1:17" x14ac:dyDescent="0.45">
      <c r="A27" s="51"/>
      <c r="C27" s="4"/>
      <c r="D27" s="4"/>
      <c r="E27" s="4"/>
      <c r="F27" s="4">
        <v>3</v>
      </c>
      <c r="G27" s="46">
        <v>0.72690650000000001</v>
      </c>
      <c r="H27" s="31">
        <v>12.646075268320544</v>
      </c>
      <c r="I27" s="31">
        <v>8.4175048869020284</v>
      </c>
      <c r="J27" s="31">
        <v>1.97</v>
      </c>
      <c r="K27" s="47">
        <v>2.04</v>
      </c>
      <c r="L27" s="31">
        <v>0.08</v>
      </c>
      <c r="M27" s="47">
        <v>0.28000000000000003</v>
      </c>
      <c r="N27" s="31">
        <v>0.56999999999999995</v>
      </c>
      <c r="O27" s="47">
        <v>0.57999999999999996</v>
      </c>
      <c r="P27" s="31">
        <f>AVERAGE(N18:N27)</f>
        <v>0.62</v>
      </c>
      <c r="Q27" s="4">
        <v>2.7</v>
      </c>
    </row>
    <row r="28" spans="1:17" x14ac:dyDescent="0.45">
      <c r="A28" s="51"/>
      <c r="B28" s="53" t="s">
        <v>38</v>
      </c>
      <c r="C28" s="4" t="s">
        <v>15</v>
      </c>
      <c r="D28" s="4" t="s">
        <v>76</v>
      </c>
      <c r="E28" s="50" t="s">
        <v>42</v>
      </c>
      <c r="F28" s="4">
        <v>1</v>
      </c>
      <c r="G28" s="46">
        <v>0.72310104900000005</v>
      </c>
      <c r="H28" s="31">
        <v>13.812883395219671</v>
      </c>
      <c r="I28" s="31"/>
      <c r="J28" s="4"/>
      <c r="K28" s="47"/>
      <c r="L28" s="31"/>
      <c r="M28" s="47"/>
      <c r="N28" s="31"/>
      <c r="O28" s="4"/>
      <c r="P28" s="31"/>
      <c r="Q28" s="4"/>
    </row>
    <row r="29" spans="1:17" x14ac:dyDescent="0.45">
      <c r="A29" s="51"/>
      <c r="B29" s="4" t="s">
        <v>58</v>
      </c>
      <c r="C29" s="4"/>
      <c r="D29" s="4"/>
      <c r="E29" s="50"/>
      <c r="F29" s="4">
        <v>2</v>
      </c>
      <c r="G29" s="46">
        <v>0.74562186799999997</v>
      </c>
      <c r="H29" s="31">
        <v>7.107859078076217</v>
      </c>
      <c r="I29" s="31"/>
      <c r="J29" s="4"/>
      <c r="K29" s="47"/>
      <c r="L29" s="31"/>
      <c r="M29" s="47"/>
      <c r="N29" s="31"/>
      <c r="O29" s="4"/>
      <c r="P29" s="31"/>
      <c r="Q29" s="4"/>
    </row>
    <row r="30" spans="1:17" x14ac:dyDescent="0.45">
      <c r="A30" s="51"/>
      <c r="C30" s="4"/>
      <c r="D30" s="4"/>
      <c r="E30" s="50"/>
      <c r="F30" s="4">
        <v>3</v>
      </c>
      <c r="G30" s="46">
        <v>0.68712855399999995</v>
      </c>
      <c r="H30" s="31">
        <v>25.598463524746819</v>
      </c>
      <c r="I30" s="31">
        <v>15.506401999347569</v>
      </c>
      <c r="J30" s="31">
        <v>4.4127748173205816</v>
      </c>
      <c r="K30" s="47">
        <v>-0.25</v>
      </c>
      <c r="L30" s="31">
        <v>0.24</v>
      </c>
      <c r="M30" s="47">
        <v>-0.3</v>
      </c>
      <c r="N30" s="31">
        <v>1.25</v>
      </c>
      <c r="O30" s="47"/>
      <c r="P30" s="31"/>
      <c r="Q30" s="4"/>
    </row>
    <row r="31" spans="1:17" x14ac:dyDescent="0.45">
      <c r="A31" s="51"/>
      <c r="C31" s="4" t="s">
        <v>36</v>
      </c>
      <c r="D31" s="4" t="s">
        <v>77</v>
      </c>
      <c r="E31" s="50" t="s">
        <v>44</v>
      </c>
      <c r="F31" s="4">
        <v>1</v>
      </c>
      <c r="G31" s="46">
        <v>0.68205232999999998</v>
      </c>
      <c r="H31" s="31">
        <v>27.381265461985151</v>
      </c>
      <c r="I31" s="31"/>
      <c r="J31" s="31"/>
      <c r="K31" s="47"/>
      <c r="L31" s="31"/>
      <c r="M31" s="47"/>
      <c r="N31" s="31"/>
      <c r="O31" s="47"/>
      <c r="P31" s="31"/>
      <c r="Q31" s="4"/>
    </row>
    <row r="32" spans="1:17" x14ac:dyDescent="0.45">
      <c r="A32" s="51"/>
      <c r="C32" s="4"/>
      <c r="D32" s="4"/>
      <c r="E32" s="50"/>
      <c r="F32" s="4">
        <v>2</v>
      </c>
      <c r="G32" s="46">
        <v>0.72188180000000002</v>
      </c>
      <c r="H32" s="31">
        <v>14.189756995354514</v>
      </c>
      <c r="I32" s="31"/>
      <c r="J32" s="31"/>
      <c r="K32" s="47"/>
      <c r="L32" s="31"/>
      <c r="M32" s="47"/>
      <c r="N32" s="31"/>
      <c r="O32" s="47"/>
      <c r="P32" s="31"/>
      <c r="Q32" s="4"/>
    </row>
    <row r="33" spans="1:17" x14ac:dyDescent="0.45">
      <c r="A33" s="51"/>
      <c r="C33" s="4"/>
      <c r="D33" s="4"/>
      <c r="E33" s="50"/>
      <c r="F33" s="4">
        <v>3</v>
      </c>
      <c r="G33" s="46">
        <v>0.71607140999999996</v>
      </c>
      <c r="H33" s="31">
        <v>16.006389700282398</v>
      </c>
      <c r="I33" s="31">
        <v>19.192470719207353</v>
      </c>
      <c r="J33" s="31">
        <v>3.3703711665256089</v>
      </c>
      <c r="K33" s="47">
        <v>-0.54</v>
      </c>
      <c r="L33" s="31">
        <v>0.05</v>
      </c>
      <c r="M33" s="47">
        <v>0.25</v>
      </c>
      <c r="N33" s="31">
        <v>0.8</v>
      </c>
      <c r="O33" s="47"/>
      <c r="P33" s="31"/>
      <c r="Q33" s="4"/>
    </row>
    <row r="34" spans="1:17" x14ac:dyDescent="0.45">
      <c r="A34" s="51"/>
      <c r="C34" s="4" t="s">
        <v>37</v>
      </c>
      <c r="D34" s="4" t="s">
        <v>76</v>
      </c>
      <c r="E34" s="50" t="s">
        <v>45</v>
      </c>
      <c r="F34" s="4">
        <v>1</v>
      </c>
      <c r="G34" s="46">
        <v>0.72111131500000003</v>
      </c>
      <c r="H34" s="31">
        <v>14.428683317363209</v>
      </c>
      <c r="I34" s="31"/>
      <c r="J34" s="31"/>
      <c r="K34" s="47"/>
      <c r="L34" s="31"/>
      <c r="M34" s="47"/>
      <c r="N34" s="31"/>
      <c r="O34" s="47"/>
      <c r="P34" s="31"/>
      <c r="Q34" s="4"/>
    </row>
    <row r="35" spans="1:17" x14ac:dyDescent="0.45">
      <c r="A35" s="51"/>
      <c r="C35" s="4"/>
      <c r="D35" s="4"/>
      <c r="E35" s="50"/>
      <c r="F35" s="4">
        <v>2</v>
      </c>
      <c r="G35" s="46">
        <v>0.72853937499999999</v>
      </c>
      <c r="H35" s="31">
        <v>12.149756727892338</v>
      </c>
      <c r="I35" s="31"/>
      <c r="J35" s="31"/>
      <c r="K35" s="47"/>
      <c r="L35" s="31"/>
      <c r="M35" s="47"/>
      <c r="N35" s="31"/>
      <c r="O35" s="47"/>
      <c r="P35" s="31"/>
      <c r="Q35" s="4"/>
    </row>
    <row r="36" spans="1:17" x14ac:dyDescent="0.45">
      <c r="A36" s="51"/>
      <c r="C36" s="4"/>
      <c r="D36" s="4"/>
      <c r="E36" s="50"/>
      <c r="F36" s="4">
        <v>3</v>
      </c>
      <c r="G36" s="46">
        <v>0.70497414599999997</v>
      </c>
      <c r="H36" s="31">
        <v>19.57390179543097</v>
      </c>
      <c r="I36" s="31">
        <v>15.384113946895505</v>
      </c>
      <c r="J36" s="31">
        <v>1.7928325361375874</v>
      </c>
      <c r="K36" s="47">
        <v>-0.01</v>
      </c>
      <c r="L36" s="31">
        <v>0.05</v>
      </c>
      <c r="M36" s="47">
        <v>-0.08</v>
      </c>
      <c r="N36" s="31">
        <v>0.46</v>
      </c>
      <c r="O36" s="47"/>
      <c r="P36" s="31"/>
      <c r="Q36" s="4"/>
    </row>
    <row r="37" spans="1:17" x14ac:dyDescent="0.45">
      <c r="A37" s="51"/>
      <c r="C37" s="4" t="s">
        <v>25</v>
      </c>
      <c r="D37" s="4" t="s">
        <v>77</v>
      </c>
      <c r="E37" s="50" t="s">
        <v>43</v>
      </c>
      <c r="F37" s="4">
        <v>1</v>
      </c>
      <c r="G37" s="46">
        <v>0.74574200000000002</v>
      </c>
      <c r="H37" s="31">
        <v>7.0733428681689929</v>
      </c>
      <c r="I37" s="31"/>
      <c r="J37" s="31"/>
      <c r="K37" s="47"/>
      <c r="L37" s="31"/>
      <c r="M37" s="47"/>
      <c r="N37" s="31"/>
      <c r="O37" s="47"/>
      <c r="P37" s="31"/>
      <c r="Q37" s="4"/>
    </row>
    <row r="38" spans="1:17" x14ac:dyDescent="0.45">
      <c r="A38" s="51"/>
      <c r="C38" s="4"/>
      <c r="D38" s="4"/>
      <c r="E38" s="4"/>
      <c r="F38" s="4">
        <v>2</v>
      </c>
      <c r="G38" s="46">
        <v>0.72788823000000002</v>
      </c>
      <c r="H38" s="31">
        <v>12.347364568259763</v>
      </c>
      <c r="I38" s="31"/>
      <c r="J38" s="31"/>
      <c r="K38" s="47"/>
      <c r="L38" s="31"/>
      <c r="M38" s="47"/>
      <c r="N38" s="31"/>
      <c r="O38" s="47"/>
      <c r="P38" s="31"/>
      <c r="Q38" s="4"/>
    </row>
    <row r="39" spans="1:17" x14ac:dyDescent="0.45">
      <c r="A39" s="51"/>
      <c r="C39" s="4"/>
      <c r="D39" s="4"/>
      <c r="E39" s="4"/>
      <c r="F39" s="4">
        <v>3</v>
      </c>
      <c r="G39" s="46">
        <v>0.72881304999999996</v>
      </c>
      <c r="H39" s="31">
        <v>12.066824913710263</v>
      </c>
      <c r="I39" s="31">
        <v>10.495844116713007</v>
      </c>
      <c r="J39" s="31">
        <v>1.3987940616956578</v>
      </c>
      <c r="K39" s="47">
        <v>1.1100000000000001</v>
      </c>
      <c r="L39" s="31">
        <v>0.06</v>
      </c>
      <c r="M39" s="47">
        <v>-0.14000000000000001</v>
      </c>
      <c r="N39" s="31">
        <v>0.4</v>
      </c>
      <c r="O39" s="47">
        <v>-7.0000000000000007E-2</v>
      </c>
      <c r="P39" s="31">
        <v>0.73</v>
      </c>
      <c r="Q39" s="4">
        <v>3.2</v>
      </c>
    </row>
    <row r="40" spans="1:17" x14ac:dyDescent="0.45">
      <c r="A40" s="51"/>
      <c r="B40" s="53" t="s">
        <v>46</v>
      </c>
      <c r="C40" s="4" t="s">
        <v>15</v>
      </c>
      <c r="D40" s="4" t="s">
        <v>77</v>
      </c>
      <c r="E40" s="4" t="s">
        <v>47</v>
      </c>
      <c r="F40" s="4">
        <v>1</v>
      </c>
      <c r="G40" s="46">
        <v>0.72567378999999999</v>
      </c>
      <c r="H40" s="31">
        <v>13.022482755241072</v>
      </c>
      <c r="I40" s="31"/>
      <c r="J40" s="4"/>
      <c r="K40" s="47"/>
      <c r="L40" s="31"/>
      <c r="M40" s="47"/>
      <c r="N40" s="31"/>
      <c r="O40" s="4"/>
      <c r="P40" s="31"/>
      <c r="Q40" s="4"/>
    </row>
    <row r="41" spans="1:17" x14ac:dyDescent="0.45">
      <c r="A41" s="51"/>
      <c r="B41" s="4" t="s">
        <v>59</v>
      </c>
      <c r="C41" s="4"/>
      <c r="D41" s="4"/>
      <c r="E41" s="4"/>
      <c r="F41" s="4">
        <v>2</v>
      </c>
      <c r="G41" s="46">
        <v>0.71012238999999999</v>
      </c>
      <c r="H41" s="31">
        <v>17.902530574276625</v>
      </c>
      <c r="I41" s="31"/>
      <c r="J41" s="4"/>
      <c r="K41" s="47"/>
      <c r="L41" s="31"/>
      <c r="M41" s="47"/>
      <c r="N41" s="31"/>
      <c r="O41" s="4"/>
      <c r="P41" s="31"/>
      <c r="Q41" s="4"/>
    </row>
    <row r="42" spans="1:17" x14ac:dyDescent="0.45">
      <c r="A42" s="51"/>
      <c r="C42" s="4"/>
      <c r="D42" s="4"/>
      <c r="E42" s="4"/>
      <c r="F42" s="4">
        <v>3</v>
      </c>
      <c r="G42" s="46">
        <v>0.73788708999999997</v>
      </c>
      <c r="H42" s="31">
        <v>9.3574165576112023</v>
      </c>
      <c r="I42" s="31">
        <v>13.427476629042966</v>
      </c>
      <c r="J42" s="31">
        <v>2.0208776101165014</v>
      </c>
      <c r="K42" s="47">
        <v>0.23</v>
      </c>
      <c r="L42" s="31">
        <v>0.11</v>
      </c>
      <c r="M42" s="47">
        <v>-0.31</v>
      </c>
      <c r="N42" s="31">
        <v>0.59</v>
      </c>
      <c r="O42" s="4"/>
      <c r="P42" s="31"/>
      <c r="Q42" s="4"/>
    </row>
    <row r="43" spans="1:17" x14ac:dyDescent="0.45">
      <c r="A43" s="51"/>
      <c r="C43" s="4" t="s">
        <v>36</v>
      </c>
      <c r="D43" s="4" t="s">
        <v>76</v>
      </c>
      <c r="E43" s="4" t="s">
        <v>48</v>
      </c>
      <c r="F43" s="4">
        <v>1</v>
      </c>
      <c r="G43" s="46">
        <v>0.70138959899999997</v>
      </c>
      <c r="H43" s="31">
        <v>20.754771177364091</v>
      </c>
      <c r="I43" s="31"/>
      <c r="J43" s="31"/>
      <c r="K43" s="47"/>
      <c r="L43" s="31"/>
      <c r="M43" s="47"/>
      <c r="N43" s="31"/>
      <c r="O43" s="4"/>
      <c r="P43" s="31"/>
      <c r="Q43" s="4"/>
    </row>
    <row r="44" spans="1:17" x14ac:dyDescent="0.45">
      <c r="A44" s="51"/>
      <c r="C44" s="4"/>
      <c r="D44" s="4"/>
      <c r="E44" s="4"/>
      <c r="F44" s="4">
        <v>2</v>
      </c>
      <c r="G44" s="46">
        <v>0.74371809300000002</v>
      </c>
      <c r="H44" s="31">
        <v>7.6565581324924779</v>
      </c>
      <c r="I44" s="31"/>
      <c r="J44" s="31"/>
      <c r="K44" s="47"/>
      <c r="L44" s="31"/>
      <c r="M44" s="47"/>
      <c r="N44" s="31"/>
      <c r="O44" s="4"/>
      <c r="P44" s="31"/>
      <c r="Q44" s="4"/>
    </row>
    <row r="45" spans="1:17" x14ac:dyDescent="0.45">
      <c r="A45" s="51"/>
      <c r="C45" s="4"/>
      <c r="D45" s="4"/>
      <c r="E45" s="4"/>
      <c r="F45" s="4">
        <v>3</v>
      </c>
      <c r="G45" s="46">
        <v>0.71224809</v>
      </c>
      <c r="H45" s="31">
        <v>17.22072708133561</v>
      </c>
      <c r="I45" s="31">
        <v>15.210685463730726</v>
      </c>
      <c r="J45" s="31">
        <v>3.194474281929446</v>
      </c>
      <c r="K45" s="47">
        <v>-0.14000000000000001</v>
      </c>
      <c r="L45" s="31">
        <v>0.15</v>
      </c>
      <c r="M45" s="47">
        <v>-0.27</v>
      </c>
      <c r="N45" s="31">
        <v>0.89</v>
      </c>
      <c r="O45" s="4"/>
      <c r="P45" s="31"/>
      <c r="Q45" s="4"/>
    </row>
    <row r="46" spans="1:17" x14ac:dyDescent="0.45">
      <c r="A46" s="51"/>
      <c r="C46" s="4" t="s">
        <v>37</v>
      </c>
      <c r="D46" s="4" t="s">
        <v>76</v>
      </c>
      <c r="E46" s="4" t="s">
        <v>49</v>
      </c>
      <c r="F46" s="4">
        <v>1</v>
      </c>
      <c r="G46" s="46">
        <v>0.72298137699999998</v>
      </c>
      <c r="H46" s="31">
        <v>13.849808758853953</v>
      </c>
      <c r="I46" s="31"/>
      <c r="J46" s="31"/>
      <c r="K46" s="47"/>
      <c r="L46" s="31"/>
      <c r="M46" s="47"/>
      <c r="N46" s="31"/>
      <c r="O46" s="4"/>
      <c r="P46" s="31"/>
      <c r="Q46" s="4"/>
    </row>
    <row r="47" spans="1:17" x14ac:dyDescent="0.45">
      <c r="A47" s="51"/>
      <c r="C47" s="4"/>
      <c r="D47" s="4"/>
      <c r="E47" s="4"/>
      <c r="F47" s="4">
        <v>2</v>
      </c>
      <c r="G47" s="46">
        <v>0.69534759700000004</v>
      </c>
      <c r="H47" s="31">
        <v>22.777969781400316</v>
      </c>
      <c r="I47" s="31"/>
      <c r="J47" s="31"/>
      <c r="K47" s="47"/>
      <c r="L47" s="31"/>
      <c r="M47" s="47"/>
      <c r="N47" s="31"/>
      <c r="O47" s="4"/>
      <c r="P47" s="31"/>
      <c r="Q47" s="4"/>
    </row>
    <row r="48" spans="1:17" x14ac:dyDescent="0.45">
      <c r="A48" s="51"/>
      <c r="C48" s="4"/>
      <c r="D48" s="4"/>
      <c r="E48" s="4"/>
      <c r="F48" s="4">
        <v>3</v>
      </c>
      <c r="G48" s="46">
        <v>0.72525736799999996</v>
      </c>
      <c r="H48" s="31">
        <v>13.149973498790303</v>
      </c>
      <c r="I48" s="31"/>
      <c r="J48" s="31"/>
      <c r="K48" s="47"/>
      <c r="L48" s="31"/>
      <c r="M48" s="47"/>
      <c r="N48" s="31"/>
      <c r="O48" s="4"/>
      <c r="P48" s="31"/>
      <c r="Q48" s="4"/>
    </row>
    <row r="49" spans="1:17" x14ac:dyDescent="0.45">
      <c r="A49" s="51"/>
      <c r="C49" s="4"/>
      <c r="D49" s="4"/>
      <c r="E49" s="4"/>
      <c r="F49" s="4">
        <v>4</v>
      </c>
      <c r="G49" s="46">
        <v>0.72978389700000001</v>
      </c>
      <c r="H49" s="31">
        <v>11.773211141596619</v>
      </c>
      <c r="I49" s="31">
        <v>15.387740795160298</v>
      </c>
      <c r="J49" s="31">
        <v>2.165830477359576</v>
      </c>
      <c r="K49" s="47">
        <v>0.94</v>
      </c>
      <c r="L49" s="31">
        <v>0.14000000000000001</v>
      </c>
      <c r="M49" s="47">
        <v>0.86</v>
      </c>
      <c r="N49" s="31">
        <v>0.64</v>
      </c>
      <c r="O49" s="4"/>
      <c r="P49" s="31"/>
      <c r="Q49" s="4"/>
    </row>
    <row r="50" spans="1:17" x14ac:dyDescent="0.45">
      <c r="A50" s="51"/>
      <c r="C50" s="4" t="s">
        <v>25</v>
      </c>
      <c r="D50" s="4" t="s">
        <v>77</v>
      </c>
      <c r="E50" s="4" t="s">
        <v>50</v>
      </c>
      <c r="F50" s="4">
        <v>1</v>
      </c>
      <c r="G50" s="46">
        <v>0.76637655999999998</v>
      </c>
      <c r="H50" s="31">
        <v>1.3274232249910369</v>
      </c>
      <c r="I50" s="31"/>
      <c r="J50" s="31"/>
      <c r="K50" s="47"/>
      <c r="L50" s="31"/>
      <c r="M50" s="47"/>
      <c r="N50" s="31"/>
      <c r="O50" s="4"/>
      <c r="P50" s="31"/>
      <c r="Q50" s="4"/>
    </row>
    <row r="51" spans="1:17" x14ac:dyDescent="0.45">
      <c r="A51" s="51"/>
      <c r="C51" s="4"/>
      <c r="D51" s="4"/>
      <c r="E51" s="4"/>
      <c r="F51" s="4">
        <v>2</v>
      </c>
      <c r="G51" s="46">
        <v>0.72547594000000004</v>
      </c>
      <c r="H51" s="31">
        <v>13.083034787327506</v>
      </c>
      <c r="I51" s="31"/>
      <c r="J51" s="31"/>
      <c r="K51" s="47"/>
      <c r="L51" s="31"/>
      <c r="M51" s="47"/>
      <c r="N51" s="31"/>
      <c r="O51" s="4"/>
      <c r="P51" s="31"/>
      <c r="Q51" s="4"/>
    </row>
    <row r="52" spans="1:17" x14ac:dyDescent="0.45">
      <c r="A52" s="51"/>
      <c r="C52" s="4"/>
      <c r="D52" s="4"/>
      <c r="E52" s="4"/>
      <c r="F52" s="4">
        <v>3</v>
      </c>
      <c r="G52" s="46">
        <v>0.73521731999999995</v>
      </c>
      <c r="H52" s="31">
        <v>10.146551673320118</v>
      </c>
      <c r="I52" s="31">
        <v>8.1856698952128877</v>
      </c>
      <c r="J52" s="31">
        <v>2.8841480086816116</v>
      </c>
      <c r="K52" s="47">
        <v>1.98</v>
      </c>
      <c r="L52" s="31">
        <v>0.18</v>
      </c>
      <c r="M52" s="47">
        <v>0.16</v>
      </c>
      <c r="N52" s="31">
        <v>0.9</v>
      </c>
      <c r="O52" s="47">
        <v>0.11</v>
      </c>
      <c r="P52" s="31">
        <v>0.76</v>
      </c>
      <c r="Q52" s="4">
        <v>3.3</v>
      </c>
    </row>
    <row r="53" spans="1:17" x14ac:dyDescent="0.45">
      <c r="A53" s="54" t="s">
        <v>51</v>
      </c>
      <c r="B53" s="53" t="s">
        <v>52</v>
      </c>
      <c r="C53" s="4" t="s">
        <v>15</v>
      </c>
      <c r="D53" s="4" t="s">
        <v>76</v>
      </c>
      <c r="E53" s="4" t="s">
        <v>53</v>
      </c>
      <c r="F53" s="4">
        <v>1</v>
      </c>
      <c r="G53" s="46">
        <v>0.71529255599999997</v>
      </c>
      <c r="H53" s="31">
        <v>16.252528408982357</v>
      </c>
      <c r="I53" s="31"/>
      <c r="J53" s="4"/>
      <c r="K53" s="47"/>
      <c r="L53" s="31"/>
      <c r="M53" s="47"/>
      <c r="N53" s="4"/>
      <c r="O53" s="4"/>
      <c r="P53" s="4"/>
      <c r="Q53" s="4"/>
    </row>
    <row r="54" spans="1:17" x14ac:dyDescent="0.45">
      <c r="A54" s="53"/>
      <c r="B54" s="4" t="s">
        <v>60</v>
      </c>
      <c r="C54" s="4"/>
      <c r="D54" s="4"/>
      <c r="E54" s="4"/>
      <c r="F54" s="4">
        <v>2</v>
      </c>
      <c r="G54" s="46">
        <v>0.72994214499999999</v>
      </c>
      <c r="H54" s="31">
        <v>11.725438009749155</v>
      </c>
      <c r="I54" s="31"/>
      <c r="J54" s="4"/>
      <c r="K54" s="47"/>
      <c r="L54" s="31"/>
      <c r="M54" s="47"/>
      <c r="N54" s="4"/>
      <c r="O54" s="4"/>
      <c r="P54" s="4"/>
      <c r="Q54" s="4"/>
    </row>
    <row r="55" spans="1:17" x14ac:dyDescent="0.45">
      <c r="A55" s="4"/>
      <c r="C55" s="4"/>
      <c r="D55" s="4"/>
      <c r="E55" s="4"/>
      <c r="F55" s="4">
        <v>3</v>
      </c>
      <c r="G55" s="46">
        <v>0.71581177600000001</v>
      </c>
      <c r="H55" s="31">
        <v>16.088371196756611</v>
      </c>
      <c r="I55" s="31">
        <v>14.688779205162708</v>
      </c>
      <c r="J55" s="31">
        <v>1.2103975635126101</v>
      </c>
      <c r="K55" s="47">
        <v>0.99</v>
      </c>
      <c r="L55" s="31">
        <v>0.2</v>
      </c>
      <c r="M55" s="47">
        <v>0.75</v>
      </c>
      <c r="N55" s="4">
        <v>0.48</v>
      </c>
      <c r="O55" s="4"/>
      <c r="P55" s="4"/>
      <c r="Q55" s="4"/>
    </row>
    <row r="56" spans="1:17" x14ac:dyDescent="0.45">
      <c r="A56" s="4"/>
      <c r="C56" s="4" t="s">
        <v>36</v>
      </c>
      <c r="D56" s="4" t="s">
        <v>77</v>
      </c>
      <c r="E56" s="4" t="s">
        <v>54</v>
      </c>
      <c r="F56" s="4">
        <v>1</v>
      </c>
      <c r="G56" s="46">
        <v>0.71176189999999995</v>
      </c>
      <c r="H56" s="31">
        <v>17.376246471499314</v>
      </c>
      <c r="I56" s="31"/>
      <c r="J56" s="31"/>
      <c r="K56" s="47"/>
      <c r="L56" s="31"/>
      <c r="M56" s="47"/>
      <c r="N56" s="4"/>
      <c r="O56" s="4"/>
      <c r="P56" s="4"/>
      <c r="Q56" s="4"/>
    </row>
    <row r="57" spans="1:17" x14ac:dyDescent="0.45">
      <c r="A57" s="4"/>
      <c r="C57" s="4"/>
      <c r="D57" s="4"/>
      <c r="E57" s="4"/>
      <c r="F57" s="4">
        <v>2</v>
      </c>
      <c r="G57" s="46">
        <v>0.74247859999999999</v>
      </c>
      <c r="H57" s="31">
        <v>8.0155372795628068</v>
      </c>
      <c r="I57" s="31"/>
      <c r="J57" s="31"/>
      <c r="K57" s="47"/>
      <c r="L57" s="31"/>
      <c r="M57" s="47"/>
      <c r="N57" s="4"/>
      <c r="O57" s="4"/>
      <c r="P57" s="4"/>
      <c r="Q57" s="4"/>
    </row>
    <row r="58" spans="1:17" x14ac:dyDescent="0.45">
      <c r="A58" s="4"/>
      <c r="C58" s="4"/>
      <c r="D58" s="4"/>
      <c r="E58" s="4"/>
      <c r="F58" s="4">
        <v>4</v>
      </c>
      <c r="G58" s="46">
        <v>0.74146811999999995</v>
      </c>
      <c r="H58" s="31">
        <v>8.3092110938777637</v>
      </c>
      <c r="I58" s="31">
        <v>11.233664948313296</v>
      </c>
      <c r="J58" s="31">
        <v>2.5086535522751952</v>
      </c>
      <c r="K58" s="47">
        <v>0.62</v>
      </c>
      <c r="L58" s="31">
        <v>0.18</v>
      </c>
      <c r="M58" s="47">
        <v>-0.44</v>
      </c>
      <c r="N58" s="4">
        <v>0.79</v>
      </c>
      <c r="O58" s="4"/>
      <c r="P58" s="4"/>
      <c r="Q58" s="4"/>
    </row>
    <row r="59" spans="1:17" x14ac:dyDescent="0.45">
      <c r="A59" s="4"/>
      <c r="C59" s="4" t="s">
        <v>37</v>
      </c>
      <c r="D59" s="4" t="s">
        <v>77</v>
      </c>
      <c r="E59" s="4" t="s">
        <v>55</v>
      </c>
      <c r="F59" s="4">
        <v>1</v>
      </c>
      <c r="G59" s="46">
        <v>0.73983434000000003</v>
      </c>
      <c r="H59" s="31">
        <v>8.785986251326392</v>
      </c>
      <c r="I59" s="31"/>
      <c r="J59" s="31"/>
      <c r="K59" s="47"/>
      <c r="L59" s="31"/>
      <c r="M59" s="47"/>
      <c r="N59" s="4"/>
      <c r="O59" s="4"/>
      <c r="P59" s="4"/>
      <c r="Q59" s="4"/>
    </row>
    <row r="60" spans="1:17" x14ac:dyDescent="0.45">
      <c r="A60" s="4"/>
      <c r="C60" s="4"/>
      <c r="D60" s="4"/>
      <c r="E60" s="4"/>
      <c r="F60" s="4">
        <v>2</v>
      </c>
      <c r="G60" s="46">
        <v>0.74695610999999995</v>
      </c>
      <c r="H60" s="31">
        <v>6.7252201872056503</v>
      </c>
      <c r="I60" s="31"/>
      <c r="J60" s="31"/>
      <c r="K60" s="47"/>
      <c r="L60" s="31"/>
      <c r="M60" s="47"/>
      <c r="N60" s="4"/>
      <c r="O60" s="4"/>
      <c r="P60" s="4"/>
      <c r="Q60" s="4"/>
    </row>
    <row r="61" spans="1:17" x14ac:dyDescent="0.45">
      <c r="A61" s="4"/>
      <c r="C61" s="4"/>
      <c r="D61" s="4"/>
      <c r="E61" s="4"/>
      <c r="F61" s="4">
        <v>3</v>
      </c>
      <c r="G61" s="46">
        <v>0.75718686999999996</v>
      </c>
      <c r="H61" s="31">
        <v>3.8423725153226087</v>
      </c>
      <c r="I61" s="31">
        <v>6.451192984618217</v>
      </c>
      <c r="J61" s="31">
        <v>1.1705789045994617</v>
      </c>
      <c r="K61" s="47">
        <v>2.4700000000000002</v>
      </c>
      <c r="L61" s="31">
        <v>7.0000000000000007E-2</v>
      </c>
      <c r="M61" s="47">
        <v>0.21</v>
      </c>
      <c r="N61" s="4">
        <v>0.37</v>
      </c>
      <c r="O61" s="4"/>
      <c r="P61" s="4"/>
      <c r="Q61" s="4"/>
    </row>
    <row r="62" spans="1:17" x14ac:dyDescent="0.45">
      <c r="A62" s="4"/>
      <c r="C62" s="4" t="s">
        <v>26</v>
      </c>
      <c r="D62" s="4" t="s">
        <v>76</v>
      </c>
      <c r="E62" s="4" t="s">
        <v>56</v>
      </c>
      <c r="F62" s="4">
        <v>1</v>
      </c>
      <c r="G62" s="46">
        <v>0.72716584100000003</v>
      </c>
      <c r="H62" s="31">
        <v>12.567074540903945</v>
      </c>
      <c r="I62" s="31"/>
      <c r="J62" s="31"/>
      <c r="K62" s="47"/>
      <c r="L62" s="31"/>
      <c r="M62" s="47"/>
      <c r="N62" s="4"/>
      <c r="O62" s="4"/>
      <c r="P62" s="4"/>
      <c r="Q62" s="4"/>
    </row>
    <row r="63" spans="1:17" x14ac:dyDescent="0.45">
      <c r="A63" s="4"/>
      <c r="C63" s="4"/>
      <c r="D63" s="4"/>
      <c r="E63" s="4"/>
      <c r="F63" s="4">
        <v>2</v>
      </c>
      <c r="G63" s="46">
        <v>0.749519453</v>
      </c>
      <c r="H63" s="31">
        <v>5.9944719068547556</v>
      </c>
      <c r="I63" s="31"/>
      <c r="J63" s="31"/>
      <c r="K63" s="47"/>
      <c r="L63" s="31"/>
      <c r="M63" s="47"/>
      <c r="N63" s="4"/>
      <c r="O63" s="4"/>
      <c r="P63" s="4"/>
      <c r="Q63" s="4"/>
    </row>
    <row r="64" spans="1:17" x14ac:dyDescent="0.45">
      <c r="A64" s="4"/>
      <c r="C64" s="4"/>
      <c r="D64" s="4"/>
      <c r="E64" s="4"/>
      <c r="F64" s="4">
        <v>3</v>
      </c>
      <c r="G64" s="46">
        <v>0.71876568299999999</v>
      </c>
      <c r="H64" s="31">
        <v>15.159746277407919</v>
      </c>
      <c r="I64" s="31">
        <v>11.240430908388873</v>
      </c>
      <c r="J64" s="31">
        <v>2.2271332379266431</v>
      </c>
      <c r="K64" s="47">
        <v>0.72</v>
      </c>
      <c r="L64" s="31">
        <v>0.13</v>
      </c>
      <c r="M64" s="47">
        <v>-0.34</v>
      </c>
      <c r="N64" s="4">
        <v>0.68</v>
      </c>
      <c r="O64" s="47">
        <v>0.04</v>
      </c>
      <c r="P64" s="4">
        <f>AVERAGE(N55:N64)</f>
        <v>0.58000000000000007</v>
      </c>
      <c r="Q64" s="4">
        <v>2.4</v>
      </c>
    </row>
    <row r="65" spans="1:6" x14ac:dyDescent="0.45">
      <c r="F65" s="4"/>
    </row>
    <row r="68" spans="1:6" x14ac:dyDescent="0.45">
      <c r="A68" s="5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Supp. info., Fig. 8</vt:lpstr>
      <vt:lpstr>Supp. info., Fig.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Johnson</dc:creator>
  <cp:lastModifiedBy>Andrew Johnson</cp:lastModifiedBy>
  <dcterms:created xsi:type="dcterms:W3CDTF">2024-10-10T12:37:29Z</dcterms:created>
  <dcterms:modified xsi:type="dcterms:W3CDTF">2024-10-25T12:33:07Z</dcterms:modified>
</cp:coreProperties>
</file>